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udu\Downloads\"/>
    </mc:Choice>
  </mc:AlternateContent>
  <xr:revisionPtr revIDLastSave="0" documentId="13_ncr:1_{62B56AA0-0AC6-4188-AB1B-7C2B87B92529}" xr6:coauthVersionLast="44" xr6:coauthVersionMax="44" xr10:uidLastSave="{00000000-0000-0000-0000-000000000000}"/>
  <bookViews>
    <workbookView xWindow="-110" yWindow="-110" windowWidth="19420" windowHeight="10420" activeTab="4" xr2:uid="{00000000-000D-0000-FFFF-FFFF00000000}"/>
  </bookViews>
  <sheets>
    <sheet name="Titelsida" sheetId="1" r:id="rId1"/>
    <sheet name="Tabellförteckning" sheetId="11" r:id="rId2"/>
    <sheet name="Fakta om statistiken" sheetId="2" r:id="rId3"/>
    <sheet name="T2.1" sheetId="3" r:id="rId4"/>
    <sheet name="F2.1" sheetId="4" r:id="rId5"/>
    <sheet name="T2.2" sheetId="5" r:id="rId6"/>
    <sheet name="T2.3" sheetId="6" r:id="rId7"/>
    <sheet name="T2.4" sheetId="7" r:id="rId8"/>
    <sheet name="T2.5" sheetId="8" r:id="rId9"/>
    <sheet name="T2.6" sheetId="9" r:id="rId10"/>
    <sheet name="T2.7" sheetId="10" r:id="rId11"/>
  </sheets>
  <externalReferences>
    <externalReference r:id="rId12"/>
    <externalReference r:id="rId13"/>
  </externalReferences>
  <definedNames>
    <definedName name="_Ref225243672" localSheetId="9">'T2.6'!$A$2</definedName>
    <definedName name="_Ref225554899" localSheetId="4">'F2.1'!#REF!</definedName>
    <definedName name="_Ref225554899" localSheetId="3">'T2.1'!#REF!</definedName>
    <definedName name="_Ref225554899" localSheetId="5">'T2.2'!$A$2</definedName>
    <definedName name="_Ref225849188" localSheetId="7">'T2.4'!$A$2</definedName>
    <definedName name="_Ref225850325" localSheetId="8">'T2.5'!$A$2</definedName>
    <definedName name="_Toc245528139" localSheetId="10">'T2.7'!$A$2</definedName>
    <definedName name="adsfasdassdf" localSheetId="4">#REF!</definedName>
    <definedName name="adsfasdassdf" localSheetId="2">#REF!</definedName>
    <definedName name="adsfasdassdf" localSheetId="3">#REF!</definedName>
    <definedName name="adsfasdassdf" localSheetId="1">#REF!</definedName>
    <definedName name="adsfasdassdf">#REF!</definedName>
    <definedName name="afa" localSheetId="4">'[1]RSK-Tabell 1_2012'!#REF!</definedName>
    <definedName name="afa" localSheetId="2">'[1]RSK-Tabell 1_2012'!#REF!</definedName>
    <definedName name="afa" localSheetId="3">'[1]RSK-Tabell 1_2012'!#REF!</definedName>
    <definedName name="afa" localSheetId="1">'[1]RSK-Tabell 1_2012'!#REF!</definedName>
    <definedName name="afa" localSheetId="0">'[1]RSK-Tabell 1_2012'!#REF!</definedName>
    <definedName name="afa">'[1]RSK-Tabell 1_2012'!#REF!</definedName>
    <definedName name="antal_vp_2009" localSheetId="10">'T2.7'!$A$2</definedName>
    <definedName name="asaf" localSheetId="4">#REF!</definedName>
    <definedName name="asaf" localSheetId="2">#REF!</definedName>
    <definedName name="asaf" localSheetId="3">#REF!</definedName>
    <definedName name="asaf" localSheetId="1">#REF!</definedName>
    <definedName name="asaf">#REF!</definedName>
    <definedName name="Excel_BuiltIn__FilterDatabase_1" localSheetId="4">'[1]RSK-Tabell 1_2012'!#REF!</definedName>
    <definedName name="Excel_BuiltIn__FilterDatabase_1" localSheetId="2">'[1]RSK-Tabell 1_2012'!#REF!</definedName>
    <definedName name="Excel_BuiltIn__FilterDatabase_1" localSheetId="3">'[1]RSK-Tabell 1_2012'!#REF!</definedName>
    <definedName name="Excel_BuiltIn__FilterDatabase_1" localSheetId="1">'[1]RSK-Tabell 1_2012'!#REF!</definedName>
    <definedName name="Excel_BuiltIn__FilterDatabase_1" localSheetId="0">'[2]RSK-Tabell 1_2011'!#REF!</definedName>
    <definedName name="Excel_BuiltIn__FilterDatabase_1">'[1]RSK-Tabell 1_2012'!#REF!</definedName>
    <definedName name="Excel_BuiltIn__FilterDatabase_4" localSheetId="4">#REF!</definedName>
    <definedName name="Excel_BuiltIn__FilterDatabase_4" localSheetId="2">#REF!</definedName>
    <definedName name="Excel_BuiltIn__FilterDatabase_4" localSheetId="3">#REF!</definedName>
    <definedName name="Excel_BuiltIn__FilterDatabase_4" localSheetId="1">#REF!</definedName>
    <definedName name="Excel_BuiltIn__FilterDatabase_4">#REF!</definedName>
    <definedName name="Excel_BuiltIn_Print_Titles_4" localSheetId="4">#REF!</definedName>
    <definedName name="Excel_BuiltIn_Print_Titles_4" localSheetId="2">#REF!</definedName>
    <definedName name="Excel_BuiltIn_Print_Titles_4" localSheetId="3">#REF!</definedName>
    <definedName name="Excel_BuiltIn_Print_Titles_4" localSheetId="1">#REF!</definedName>
    <definedName name="Excel_BuiltIn_Print_Titles_4">#REF!</definedName>
    <definedName name="omflyttningar" localSheetId="4">'F2.1'!$A$2</definedName>
    <definedName name="Tabeller_2013" localSheetId="4">#REF!</definedName>
    <definedName name="Tabeller_2013" localSheetId="3">#REF!</definedName>
    <definedName name="Tabeller_2013" localSheetId="1">#REF!</definedName>
    <definedName name="Tabeller_2013">#REF!</definedName>
    <definedName name="Tabellförteckning_ny" localSheetId="4">#REF!</definedName>
    <definedName name="Tabellförteckning_ny" localSheetId="3">#REF!</definedName>
    <definedName name="Tabellförteckning_ny" localSheetId="1">#REF!</definedName>
    <definedName name="Tabellförteckning_ny">#REF!</definedName>
    <definedName name="tot_antal_smh" localSheetId="6">'T2.3'!$A$2</definedName>
    <definedName name="tot_bio_2002_2009" localSheetId="9">'T2.6'!$A$2</definedName>
    <definedName name="tot_EN_2002_2009" localSheetId="7">'T2.4'!$A$2</definedName>
    <definedName name="tot_en_normalårskorrigerad" localSheetId="8">'T2.5'!$A$2</definedName>
    <definedName name="total_area_2002_2009" localSheetId="4">'F2.1'!#REF!</definedName>
    <definedName name="total_area_2002_2009" localSheetId="3">'T2.1'!#REF!</definedName>
    <definedName name="total_area_2002_2009" localSheetId="5">'T2.2'!$A$2</definedName>
    <definedName name="_xlnm.Print_Area" localSheetId="4">'F2.1'!#REF!</definedName>
    <definedName name="_xlnm.Print_Area" localSheetId="2">'Fakta om statistiken'!$A$1:$N$41</definedName>
    <definedName name="_xlnm.Print_Area" localSheetId="3">'T2.1'!#REF!</definedName>
    <definedName name="_xlnm.Print_Area" localSheetId="5">'T2.2'!$A$1:$V$22</definedName>
    <definedName name="_xlnm.Print_Area" localSheetId="6">'T2.3'!$A$1:$W$11</definedName>
    <definedName name="_xlnm.Print_Area" localSheetId="7">'T2.4'!$A$1:$V$40</definedName>
    <definedName name="_xlnm.Print_Area" localSheetId="8">'T2.5'!$A$1:$H$46</definedName>
    <definedName name="_xlnm.Print_Area" localSheetId="9">'T2.6'!$A$1:$W$14</definedName>
    <definedName name="_xlnm.Print_Area" localSheetId="10">'T2.7'!$A$1:$L$15</definedName>
    <definedName name="_xlnm.Print_Area" localSheetId="1">Tabellförteckning!$A$1:$B$22</definedName>
    <definedName name="_xlnm.Print_Area" localSheetId="0">Titelsida!$A$1:$V$34</definedName>
    <definedName name="XX" localSheetId="4">#REF!</definedName>
    <definedName name="XX" localSheetId="3">#REF!</definedName>
    <definedName name="XX" localSheetId="1">#REF!</definedName>
    <definedName name="XX">#REF!</definedName>
    <definedName name="xxx" localSheetId="4">#REF!</definedName>
    <definedName name="xxx" localSheetId="3">#REF!</definedName>
    <definedName name="xxx" localSheetId="1">#REF!</definedName>
    <definedName name="xxx">#REF!</definedName>
    <definedName name="yy" localSheetId="4">#REF!</definedName>
    <definedName name="yy" localSheetId="3">#REF!</definedName>
    <definedName name="yy" localSheetId="1">#REF!</definedName>
    <definedName name="yy">#REF!</definedName>
    <definedName name="översikt" localSheetId="4">'F2.1'!$A$2</definedName>
    <definedName name="översikt" localSheetId="3">'T2.1'!$A$2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2" i="11" l="1"/>
  <c r="A21" i="11"/>
  <c r="A20" i="11"/>
  <c r="A19" i="11"/>
  <c r="A18" i="11"/>
  <c r="A17" i="11"/>
  <c r="A16" i="11"/>
  <c r="A15" i="11"/>
  <c r="A2" i="11"/>
  <c r="A11" i="11" l="1"/>
  <c r="A10" i="11"/>
  <c r="A9" i="11"/>
  <c r="A8" i="11"/>
  <c r="A7" i="11"/>
  <c r="A6" i="11"/>
  <c r="A5" i="11"/>
  <c r="A4" i="11" l="1"/>
  <c r="I7" i="10"/>
  <c r="G7" i="10"/>
  <c r="F7" i="10"/>
  <c r="V7" i="9"/>
  <c r="V7" i="5"/>
  <c r="H7" i="10" l="1"/>
  <c r="V27" i="7"/>
  <c r="V11" i="7"/>
  <c r="V10" i="7"/>
  <c r="V31" i="7"/>
  <c r="V19" i="7"/>
  <c r="V9" i="7"/>
  <c r="V8" i="7"/>
  <c r="V15" i="7"/>
  <c r="V23" i="7"/>
  <c r="V7" i="7" l="1"/>
</calcChain>
</file>

<file path=xl/sharedStrings.xml><?xml version="1.0" encoding="utf-8"?>
<sst xmlns="http://schemas.openxmlformats.org/spreadsheetml/2006/main" count="167" uniqueCount="98">
  <si>
    <t>ENERGISTATISTIK FÖR SMÅHUS, FLERBOSTADSHUS OCH LOKALER 2018</t>
  </si>
  <si>
    <t>Summary of energy statistics for dwellings and non-residential premises  2018</t>
  </si>
  <si>
    <r>
      <t xml:space="preserve">Publiceringsdatum:  </t>
    </r>
    <r>
      <rPr>
        <sz val="10"/>
        <rFont val="Arial"/>
        <family val="2"/>
      </rPr>
      <t>2019-10-17</t>
    </r>
  </si>
  <si>
    <t>Kontaktperson:</t>
  </si>
  <si>
    <t>Energimyndigheten</t>
  </si>
  <si>
    <t>Lars Nilsson</t>
  </si>
  <si>
    <t>tel: 016-544 22 76</t>
  </si>
  <si>
    <t>epost: fornamn.efternamn@energimyndigheten.se</t>
  </si>
  <si>
    <t>Statistikproducent:</t>
  </si>
  <si>
    <t>Statisticon AB</t>
  </si>
  <si>
    <t>Fakta om statistiken</t>
  </si>
  <si>
    <t>Övriga ej skattepliktiga byggnader</t>
  </si>
  <si>
    <t>Distributionsanläggningar</t>
  </si>
  <si>
    <r>
      <t>Lokaler med uppvärmd area &lt; 200 m</t>
    </r>
    <r>
      <rPr>
        <vertAlign val="superscript"/>
        <sz val="8"/>
        <color rgb="FF000000"/>
        <rFont val="Arial"/>
        <family val="2"/>
      </rPr>
      <t>2</t>
    </r>
  </si>
  <si>
    <t>Nybyggda under undersökningsåret</t>
  </si>
  <si>
    <t>Rivna under undersökningsåret</t>
  </si>
  <si>
    <t>Lokalundersökningen</t>
  </si>
  <si>
    <t>Flerbostadshusundersökningen</t>
  </si>
  <si>
    <t>Småhusundersökningen</t>
  </si>
  <si>
    <t>Table 2.1 Overview of adjustments in the three surveys</t>
  </si>
  <si>
    <t>Tabell 2.1 Översikt över de byggnader för vilka justeras i de tre undersökningarna</t>
  </si>
  <si>
    <t xml:space="preserve">Figure 1 Transfers of area between the three surveys </t>
  </si>
  <si>
    <t>Figur 1 Överflyttningar av area mellan småhus-, flerbostads- och lokalundersökningarna</t>
  </si>
  <si>
    <r>
      <t>Tabell 2.2 Total uppvärmd area åren 2002 – 2018, fördelad på byggnadstyp [miljoner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</si>
  <si>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t>Byggnadstyp</t>
  </si>
  <si>
    <r>
      <t>2015</t>
    </r>
    <r>
      <rPr>
        <b/>
        <vertAlign val="superscript"/>
        <sz val="8"/>
        <rFont val="Arial"/>
        <family val="2"/>
      </rPr>
      <t>3</t>
    </r>
  </si>
  <si>
    <r>
      <t>2017</t>
    </r>
    <r>
      <rPr>
        <b/>
        <vertAlign val="superscript"/>
        <sz val="8"/>
        <rFont val="Arial"/>
        <family val="2"/>
      </rPr>
      <t>3</t>
    </r>
  </si>
  <si>
    <r>
      <t>2018</t>
    </r>
    <r>
      <rPr>
        <b/>
        <vertAlign val="superscript"/>
        <sz val="8"/>
        <rFont val="Arial"/>
        <family val="2"/>
      </rPr>
      <t>4</t>
    </r>
  </si>
  <si>
    <t>Totalt</t>
  </si>
  <si>
    <t>-</t>
  </si>
  <si>
    <t>Småhus</t>
  </si>
  <si>
    <r>
      <t>271</t>
    </r>
    <r>
      <rPr>
        <vertAlign val="superscript"/>
        <sz val="8"/>
        <color indexed="8"/>
        <rFont val="Arial"/>
        <family val="2"/>
      </rPr>
      <t>1</t>
    </r>
  </si>
  <si>
    <t>Flerbostadshus</t>
  </si>
  <si>
    <t>Lokaler</t>
  </si>
  <si>
    <r>
      <t>155</t>
    </r>
    <r>
      <rPr>
        <vertAlign val="superscript"/>
        <sz val="8"/>
        <color indexed="8"/>
        <rFont val="Arial"/>
        <family val="2"/>
      </rPr>
      <t>2</t>
    </r>
  </si>
  <si>
    <t>Anm. Justerade värden.</t>
  </si>
  <si>
    <r>
      <t>1</t>
    </r>
    <r>
      <rPr>
        <sz val="8"/>
        <rFont val="Times New Roman"/>
        <family val="1"/>
      </rPr>
      <t xml:space="preserve"> Den uppvärmda arean i småhus är något överskattad år 2003 eftersom blanketten förenklades detta år. Andel uppvärmd area efterfrågades inte.</t>
    </r>
  </si>
  <si>
    <r>
      <t>2</t>
    </r>
    <r>
      <rPr>
        <sz val="8"/>
        <rFont val="Times New Roman"/>
        <family val="1"/>
      </rPr>
      <t xml:space="preserve"> Den minskade lokalarean år 2006 förklaras till största delen av att endast ren lokalarea medräknades.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</si>
  <si>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Inga undersökningar har genomförts avseende år 2015 och 2017, istället har energianvändningen modellskattats utifrån föregående års resultat. Läs mer om detta i  bilaga 1 till kvalitetsdeklarationen för respektive undersökningsår.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</si>
  <si>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Statistiken avseende 2018 baseras för småhusen på en enkätundersökning, medan uppgifter för flerbostadshus och lokaler har modellskattats utifrån 2016 års energianvändning samt beståndet av byggnader avseende 2018-12-31</t>
    </r>
  </si>
  <si>
    <r>
      <t>2015</t>
    </r>
    <r>
      <rPr>
        <b/>
        <vertAlign val="superscript"/>
        <sz val="8"/>
        <rFont val="Arial"/>
        <family val="2"/>
      </rPr>
      <t>1</t>
    </r>
  </si>
  <si>
    <r>
      <t>2017</t>
    </r>
    <r>
      <rPr>
        <b/>
        <vertAlign val="superscript"/>
        <sz val="8"/>
        <rFont val="Arial"/>
        <family val="2"/>
      </rPr>
      <t>1</t>
    </r>
  </si>
  <si>
    <r>
      <t>2018</t>
    </r>
    <r>
      <rPr>
        <b/>
        <vertAlign val="superscript"/>
        <sz val="8"/>
        <rFont val="Arial"/>
        <family val="2"/>
      </rPr>
      <t>2</t>
    </r>
  </si>
  <si>
    <t>Totalt antal permanent-bebodda småhus</t>
  </si>
  <si>
    <t xml:space="preserve">Anm: Justerade värden. 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</si>
  <si>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Inga undersökningar har genomförts avseende år 2015 och 2017, istället har energianvändningen modellskattats utifrån föregående års resultat. Läs mer om detta i  bilaga 1 till kvalitetsdeklarationen.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</si>
  <si>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Statistiken avseende 2018 baseras för småhusen på en enkätundersökning, medan uppgifter för flerbostadshus och lokaler har modellskattats utifrån 2016 års energianvändning samt beståndet av byggnader avseende 2018-12-31</t>
    </r>
  </si>
  <si>
    <t>Uppvärmningssätt</t>
  </si>
  <si>
    <t>Undersökningsår</t>
  </si>
  <si>
    <t>SAMTLIGA</t>
  </si>
  <si>
    <t xml:space="preserve">Småhus </t>
  </si>
  <si>
    <t> 21,2</t>
  </si>
  <si>
    <t>Olja</t>
  </si>
  <si>
    <t>Fjärrvärme</t>
  </si>
  <si>
    <t>Elvärme</t>
  </si>
  <si>
    <t>Ved, flis, spån, pellets</t>
  </si>
  <si>
    <t>Gas</t>
  </si>
  <si>
    <r>
      <t>Övrigt</t>
    </r>
    <r>
      <rPr>
        <b/>
        <vertAlign val="superscript"/>
        <sz val="8"/>
        <rFont val="Arial"/>
        <family val="2"/>
      </rPr>
      <t>2</t>
    </r>
  </si>
  <si>
    <t>..</t>
  </si>
  <si>
    <t>–</t>
  </si>
  <si>
    <t>Anm. Justerade värden för olja, fjärrvärme och elvärme, resterande kategorier ojusterade värden.</t>
  </si>
  <si>
    <t>Faktisk användning, ej temperaturkorrigerad.</t>
  </si>
  <si>
    <t xml:space="preserve">I kategorin övrigt ingår exempelvis återvinning, gasol, närvärme och spillvärme. </t>
  </si>
  <si>
    <t>Inga undersökningar har genomförts avseende år 2015 och 2017, istället har energianvändningen modellskattats utifrån föregående års resultat. Läs mer om detta i  bilaga 1 till kvalitetsdeklarationen.</t>
  </si>
  <si>
    <t>Statistiken avseende 2018 baseras för småhusen på en enkätundersökning, medan uppgifter för flerbostadshus och lokaler har modellskattats utifrån 2016 års energianvändning samt beståndet av byggnader avseende 2018-12-31</t>
  </si>
  <si>
    <t>Faktisk energi- användning</t>
  </si>
  <si>
    <t>Graddagar i procent av normalår</t>
  </si>
  <si>
    <t>Temperaturkorrigerad energianvändning</t>
  </si>
  <si>
    <t>Normalår 1961–1979</t>
  </si>
  <si>
    <t>Normalår 1970–2000</t>
  </si>
  <si>
    <t>Normalår
1981-2010</t>
  </si>
  <si>
    <r>
      <t>2015</t>
    </r>
    <r>
      <rPr>
        <vertAlign val="superscript"/>
        <sz val="8"/>
        <rFont val="Arial"/>
        <family val="2"/>
      </rPr>
      <t>1</t>
    </r>
  </si>
  <si>
    <r>
      <t>2017</t>
    </r>
    <r>
      <rPr>
        <vertAlign val="superscript"/>
        <sz val="8"/>
        <rFont val="Arial"/>
        <family val="2"/>
      </rPr>
      <t>2</t>
    </r>
  </si>
  <si>
    <r>
      <t>2018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</si>
  <si>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Värden avseende använd energi 2015 är skattningar baserade på 2014 års energianvändnings- uppgifter, skattade med avseende på skillnader i temperatur mellan åren. Detta innebär att temperaturkorrigerad användning 2015 är densamma som den temperaturkorrigerade användningen 2014. För vidare information, se fliken "Om statistiken".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</si>
  <si>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Värden avseende använd energi 2017 är skattningar baserade på 2016 års energianvändnings- uppgifter, skattade med avseende på skillnader i temperatur mellan åren. Detta innebär att temperaturkorrigerad användning 2017 är densamma som den temperaturkorrigerade användningen 2016. För vidare information, se fliken "Om statistiken".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</si>
  <si>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Statistiken avseende 2018 baseras för småhusen på en enkätundersökning, medan uppgifter för flerbostadshus och lokaler har modellskattats utifrån 2016 års energianvändning samt beståndet av byggnader avseende 2018-12-31. </t>
    </r>
  </si>
  <si>
    <t>11 130</t>
  </si>
  <si>
    <t>Anm: Ojusterade värden. Faktisk användning, ej temperaturkorrigerad.</t>
  </si>
  <si>
    <t>Berg/jord/sjö-värmepump</t>
  </si>
  <si>
    <t>Luftvatten/ frånluft-värmepump</t>
  </si>
  <si>
    <t>Luftluft-värmepump</t>
  </si>
  <si>
    <t>Summa</t>
  </si>
  <si>
    <t>TOTALT</t>
  </si>
  <si>
    <t>Energistatistik i småhus, flerbostadshus och lokaler 2018</t>
  </si>
  <si>
    <t>Summary of energy statistics for dwellings and non-residential premises for 2018</t>
  </si>
  <si>
    <t>Table 2.2 Total heated area in 2002 – 2018, by building sector [millions of square metres]</t>
  </si>
  <si>
    <t>Tabell 2.3 Antal småhus åren 2002-2018 [1 000-tals]</t>
  </si>
  <si>
    <t>Table 2.3 Number of one- and two-dwelling buildings, 2002-2018 [1 000s]</t>
  </si>
  <si>
    <t>Tabell 2.4 Total energianvändning1 för uppvärmning och varmvatten åren 2002–2018, fördelat på använt energislag och byggnadstyp [TWh]</t>
  </si>
  <si>
    <t>Table 2.4 Total use of energy for heating and hot water, 2002-2018, by use of fuels and type of premises [TWh]</t>
  </si>
  <si>
    <t>Tabell 2.5 Normalårskorrigerad energianvändning för uppvärmning och varmvatten i bostäder och lokaler åren 1985–2018 [TWh]</t>
  </si>
  <si>
    <t>Table 2.5 Total use of energy for heating and hot water, temperature corrected, in 1985-2018 [TWh]</t>
  </si>
  <si>
    <t>Tabell 2.7 Antal använda värmepumpar år 2018, fördelat efter byggnadstyp, [1000-tal]</t>
  </si>
  <si>
    <t>Table 2.7 Number of heating pumps used in 2018, by building sector [1 000s]</t>
  </si>
  <si>
    <t xml:space="preserve">
För statistikår 2018 genomfördes statistikinsamling för energianvändning i småhus. 
För flerbostadshus och lokaler genomfördes ingen statistikinsamling. Uppgifter om använd energi 2018 är skattningar baserade på 2016 års energianvändningsuppgifter. 2016 års uppgifter har skrivits fram med avseende på skillnader i temperatur mellan åren, samt med avseende på beståndet av flerbostadshus respektive lokalbyggnader. För en beskrivning av genomförande och metod för såväl undersökningen av energianvändning i småhus som framskrivningen av energianvändning i flerbostadshus och lokaler, se undersökningens kvalitetsdeklaration som publiceras på www.energimyndigheten.se. </t>
  </si>
  <si>
    <t>Tabell 2.6 Användning av biobränsle för uppvärmning och varmvatten åren 2002-2018, fördelad på byggnadstyp [GWh]</t>
  </si>
  <si>
    <t>Table 2.6 Use of bio fuels for heating and hot water, 2002-2018, by building sector [GWh]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</si>
</sst>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-;\-* #,##0.00\ _k_r_-;_-* &quot;-&quot;??\ _k_r_-;_-@_-"/>
    <numFmt numFmtId="165" formatCode="yyyy;@"/>
    <numFmt numFmtId="166" formatCode="#,##0.0"/>
    <numFmt numFmtId="167" formatCode="0.0"/>
    <numFmt numFmtId="168" formatCode="#,##0_ ;\-#,##0\ "/>
  </numFmts>
  <fonts count="34" x14ac:knownFonts="1">
    <font>
      <sz val="9"/>
      <color theme="1"/>
      <name val="Arial"/>
      <family val="2"/>
    </font>
    <font>
      <sz val="10"/>
      <name val="Arial"/>
      <family val="2"/>
    </font>
    <font>
      <b/>
      <sz val="16"/>
      <color theme="0"/>
      <name val="Tahoma"/>
      <family val="2"/>
    </font>
    <font>
      <sz val="10"/>
      <color theme="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Arial"/>
      <family val="2"/>
    </font>
    <font>
      <vertAlign val="superscript"/>
      <sz val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40008"/>
        <bgColor indexed="64"/>
      </patternFill>
    </fill>
    <fill>
      <patternFill patternType="solid">
        <fgColor rgb="FFBE000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43">
    <xf numFmtId="0" fontId="0" fillId="0" borderId="0" xfId="0"/>
    <xf numFmtId="0" fontId="1" fillId="0" borderId="0" xfId="1"/>
    <xf numFmtId="0" fontId="6" fillId="0" borderId="0" xfId="1" applyFont="1"/>
    <xf numFmtId="0" fontId="7" fillId="0" borderId="0" xfId="1" applyFont="1"/>
    <xf numFmtId="0" fontId="9" fillId="0" borderId="0" xfId="1" applyFont="1"/>
    <xf numFmtId="0" fontId="8" fillId="0" borderId="0" xfId="1" applyFont="1"/>
    <xf numFmtId="0" fontId="1" fillId="0" borderId="0" xfId="1" applyFont="1"/>
    <xf numFmtId="0" fontId="10" fillId="0" borderId="0" xfId="2" applyAlignment="1" applyProtection="1">
      <alignment horizontal="left"/>
    </xf>
    <xf numFmtId="0" fontId="11" fillId="0" borderId="0" xfId="1" applyFont="1"/>
    <xf numFmtId="0" fontId="1" fillId="4" borderId="0" xfId="1" applyFill="1"/>
    <xf numFmtId="0" fontId="14" fillId="4" borderId="0" xfId="1" applyFont="1" applyFill="1" applyAlignment="1">
      <alignment horizontal="left" vertical="top" wrapText="1"/>
    </xf>
    <xf numFmtId="0" fontId="1" fillId="4" borderId="0" xfId="1" applyFill="1" applyBorder="1"/>
    <xf numFmtId="0" fontId="14" fillId="4" borderId="0" xfId="1" applyFont="1" applyFill="1" applyBorder="1" applyAlignment="1">
      <alignment vertical="top" wrapText="1"/>
    </xf>
    <xf numFmtId="0" fontId="15" fillId="4" borderId="0" xfId="3" applyFill="1"/>
    <xf numFmtId="0" fontId="16" fillId="4" borderId="1" xfId="3" applyFont="1" applyFill="1" applyBorder="1" applyAlignment="1">
      <alignment vertical="center"/>
    </xf>
    <xf numFmtId="0" fontId="16" fillId="4" borderId="0" xfId="3" applyFont="1" applyFill="1" applyAlignment="1">
      <alignment vertical="center"/>
    </xf>
    <xf numFmtId="0" fontId="16" fillId="4" borderId="2" xfId="3" applyFont="1" applyFill="1" applyBorder="1" applyAlignment="1">
      <alignment vertical="center"/>
    </xf>
    <xf numFmtId="0" fontId="1" fillId="4" borderId="0" xfId="3" applyFont="1" applyFill="1"/>
    <xf numFmtId="0" fontId="18" fillId="4" borderId="0" xfId="3" applyFont="1" applyFill="1"/>
    <xf numFmtId="0" fontId="18" fillId="4" borderId="0" xfId="3" applyFont="1" applyFill="1" applyAlignment="1">
      <alignment vertical="center"/>
    </xf>
    <xf numFmtId="0" fontId="19" fillId="4" borderId="0" xfId="3" applyFont="1" applyFill="1"/>
    <xf numFmtId="0" fontId="19" fillId="4" borderId="0" xfId="3" applyFont="1" applyFill="1" applyAlignment="1">
      <alignment vertical="center"/>
    </xf>
    <xf numFmtId="0" fontId="20" fillId="4" borderId="0" xfId="3" applyFont="1" applyFill="1" applyAlignment="1">
      <alignment vertical="center"/>
    </xf>
    <xf numFmtId="0" fontId="21" fillId="4" borderId="0" xfId="3" applyFont="1" applyFill="1" applyAlignment="1">
      <alignment vertical="center"/>
    </xf>
    <xf numFmtId="0" fontId="19" fillId="0" borderId="0" xfId="3" applyFont="1" applyAlignment="1">
      <alignment vertical="center"/>
    </xf>
    <xf numFmtId="0" fontId="19" fillId="5" borderId="0" xfId="3" applyFont="1" applyFill="1"/>
    <xf numFmtId="0" fontId="15" fillId="5" borderId="0" xfId="3" applyFill="1"/>
    <xf numFmtId="0" fontId="23" fillId="5" borderId="3" xfId="3" applyFont="1" applyFill="1" applyBorder="1" applyAlignment="1">
      <alignment vertical="top" wrapText="1"/>
    </xf>
    <xf numFmtId="0" fontId="23" fillId="5" borderId="3" xfId="3" applyFont="1" applyFill="1" applyBorder="1" applyAlignment="1">
      <alignment horizontal="right" vertical="top" wrapText="1"/>
    </xf>
    <xf numFmtId="0" fontId="23" fillId="4" borderId="3" xfId="3" applyFont="1" applyFill="1" applyBorder="1" applyAlignment="1">
      <alignment horizontal="right" vertical="top" wrapText="1"/>
    </xf>
    <xf numFmtId="0" fontId="23" fillId="4" borderId="3" xfId="3" quotePrefix="1" applyFont="1" applyFill="1" applyBorder="1" applyAlignment="1">
      <alignment horizontal="right" vertical="top" wrapText="1"/>
    </xf>
    <xf numFmtId="0" fontId="1" fillId="5" borderId="0" xfId="3" applyFont="1" applyFill="1"/>
    <xf numFmtId="0" fontId="23" fillId="5" borderId="3" xfId="3" applyFont="1" applyFill="1" applyBorder="1" applyAlignment="1">
      <alignment wrapText="1"/>
    </xf>
    <xf numFmtId="3" fontId="25" fillId="5" borderId="3" xfId="3" applyNumberFormat="1" applyFont="1" applyFill="1" applyBorder="1" applyAlignment="1">
      <alignment horizontal="right" wrapText="1"/>
    </xf>
    <xf numFmtId="3" fontId="23" fillId="4" borderId="3" xfId="3" applyNumberFormat="1" applyFont="1" applyFill="1" applyBorder="1" applyAlignment="1">
      <alignment horizontal="right" wrapText="1"/>
    </xf>
    <xf numFmtId="3" fontId="23" fillId="4" borderId="3" xfId="3" quotePrefix="1" applyNumberFormat="1" applyFont="1" applyFill="1" applyBorder="1" applyAlignment="1">
      <alignment horizontal="right" wrapText="1"/>
    </xf>
    <xf numFmtId="0" fontId="26" fillId="5" borderId="0" xfId="3" applyFont="1" applyFill="1" applyBorder="1" applyAlignment="1">
      <alignment wrapText="1"/>
    </xf>
    <xf numFmtId="3" fontId="27" fillId="5" borderId="0" xfId="3" applyNumberFormat="1" applyFont="1" applyFill="1" applyBorder="1" applyAlignment="1">
      <alignment horizontal="right" wrapText="1"/>
    </xf>
    <xf numFmtId="0" fontId="27" fillId="5" borderId="0" xfId="3" quotePrefix="1" applyNumberFormat="1" applyFont="1" applyFill="1" applyBorder="1" applyAlignment="1">
      <alignment horizontal="right" wrapText="1"/>
    </xf>
    <xf numFmtId="3" fontId="26" fillId="5" borderId="0" xfId="3" applyNumberFormat="1" applyFont="1" applyFill="1" applyBorder="1" applyAlignment="1">
      <alignment horizontal="right" wrapText="1"/>
    </xf>
    <xf numFmtId="3" fontId="26" fillId="4" borderId="0" xfId="3" applyNumberFormat="1" applyFont="1" applyFill="1" applyBorder="1" applyAlignment="1">
      <alignment horizontal="right" wrapText="1"/>
    </xf>
    <xf numFmtId="3" fontId="26" fillId="4" borderId="0" xfId="3" quotePrefix="1" applyNumberFormat="1" applyFont="1" applyFill="1" applyBorder="1" applyAlignment="1">
      <alignment horizontal="right" wrapText="1"/>
    </xf>
    <xf numFmtId="0" fontId="26" fillId="5" borderId="4" xfId="3" applyFont="1" applyFill="1" applyBorder="1" applyAlignment="1">
      <alignment wrapText="1"/>
    </xf>
    <xf numFmtId="3" fontId="27" fillId="5" borderId="4" xfId="3" applyNumberFormat="1" applyFont="1" applyFill="1" applyBorder="1" applyAlignment="1">
      <alignment horizontal="right" wrapText="1"/>
    </xf>
    <xf numFmtId="0" fontId="27" fillId="5" borderId="4" xfId="3" quotePrefix="1" applyNumberFormat="1" applyFont="1" applyFill="1" applyBorder="1" applyAlignment="1">
      <alignment horizontal="right" wrapText="1"/>
    </xf>
    <xf numFmtId="3" fontId="26" fillId="5" borderId="4" xfId="3" applyNumberFormat="1" applyFont="1" applyFill="1" applyBorder="1" applyAlignment="1">
      <alignment horizontal="right" wrapText="1"/>
    </xf>
    <xf numFmtId="3" fontId="26" fillId="4" borderId="4" xfId="3" applyNumberFormat="1" applyFont="1" applyFill="1" applyBorder="1" applyAlignment="1">
      <alignment horizontal="right" wrapText="1"/>
    </xf>
    <xf numFmtId="3" fontId="26" fillId="4" borderId="4" xfId="3" quotePrefix="1" applyNumberFormat="1" applyFont="1" applyFill="1" applyBorder="1" applyAlignment="1">
      <alignment horizontal="right" wrapText="1"/>
    </xf>
    <xf numFmtId="0" fontId="29" fillId="5" borderId="0" xfId="3" applyFont="1" applyFill="1" applyBorder="1" applyAlignment="1"/>
    <xf numFmtId="0" fontId="29" fillId="5" borderId="0" xfId="3" applyFont="1" applyFill="1" applyBorder="1" applyAlignment="1">
      <alignment wrapText="1"/>
    </xf>
    <xf numFmtId="0" fontId="30" fillId="5" borderId="0" xfId="3" applyFont="1" applyFill="1" applyAlignment="1">
      <alignment horizontal="left"/>
    </xf>
    <xf numFmtId="0" fontId="23" fillId="5" borderId="3" xfId="3" applyFont="1" applyFill="1" applyBorder="1" applyAlignment="1">
      <alignment horizontal="left" vertical="top" wrapText="1"/>
    </xf>
    <xf numFmtId="165" fontId="23" fillId="5" borderId="3" xfId="3" applyNumberFormat="1" applyFont="1" applyFill="1" applyBorder="1" applyAlignment="1">
      <alignment horizontal="right" wrapText="1"/>
    </xf>
    <xf numFmtId="1" fontId="23" fillId="5" borderId="3" xfId="3" applyNumberFormat="1" applyFont="1" applyFill="1" applyBorder="1" applyAlignment="1">
      <alignment horizontal="right" wrapText="1"/>
    </xf>
    <xf numFmtId="165" fontId="23" fillId="5" borderId="3" xfId="3" quotePrefix="1" applyNumberFormat="1" applyFont="1" applyFill="1" applyBorder="1" applyAlignment="1">
      <alignment horizontal="right" wrapText="1"/>
    </xf>
    <xf numFmtId="165" fontId="23" fillId="5" borderId="5" xfId="3" quotePrefix="1" applyNumberFormat="1" applyFont="1" applyFill="1" applyBorder="1" applyAlignment="1">
      <alignment horizontal="right" wrapText="1"/>
    </xf>
    <xf numFmtId="0" fontId="23" fillId="5" borderId="5" xfId="3" applyFont="1" applyFill="1" applyBorder="1" applyAlignment="1">
      <alignment horizontal="right" vertical="top" wrapText="1"/>
    </xf>
    <xf numFmtId="3" fontId="26" fillId="5" borderId="5" xfId="3" applyNumberFormat="1" applyFont="1" applyFill="1" applyBorder="1" applyAlignment="1">
      <alignment horizontal="right" wrapText="1"/>
    </xf>
    <xf numFmtId="3" fontId="26" fillId="4" borderId="5" xfId="3" applyNumberFormat="1" applyFont="1" applyFill="1" applyBorder="1" applyAlignment="1">
      <alignment horizontal="right" wrapText="1"/>
    </xf>
    <xf numFmtId="0" fontId="29" fillId="5" borderId="0" xfId="3" applyFont="1" applyFill="1"/>
    <xf numFmtId="0" fontId="31" fillId="5" borderId="0" xfId="3" applyFont="1" applyFill="1"/>
    <xf numFmtId="0" fontId="23" fillId="4" borderId="3" xfId="3" applyFont="1" applyFill="1" applyBorder="1"/>
    <xf numFmtId="0" fontId="23" fillId="4" borderId="5" xfId="3" applyFont="1" applyFill="1" applyBorder="1" applyAlignment="1">
      <alignment horizontal="center" wrapText="1"/>
    </xf>
    <xf numFmtId="0" fontId="15" fillId="4" borderId="5" xfId="3" applyFill="1" applyBorder="1"/>
    <xf numFmtId="0" fontId="23" fillId="4" borderId="0" xfId="3" applyFont="1" applyFill="1" applyBorder="1"/>
    <xf numFmtId="0" fontId="23" fillId="4" borderId="0" xfId="3" applyFont="1" applyFill="1" applyBorder="1" applyAlignment="1">
      <alignment horizontal="right" wrapText="1"/>
    </xf>
    <xf numFmtId="49" fontId="23" fillId="4" borderId="5" xfId="3" applyNumberFormat="1" applyFont="1" applyFill="1" applyBorder="1" applyAlignment="1">
      <alignment horizontal="right" wrapText="1"/>
    </xf>
    <xf numFmtId="49" fontId="23" fillId="4" borderId="0" xfId="3" applyNumberFormat="1" applyFont="1" applyFill="1" applyBorder="1" applyAlignment="1">
      <alignment horizontal="right" wrapText="1"/>
    </xf>
    <xf numFmtId="0" fontId="23" fillId="4" borderId="3" xfId="3" applyFont="1" applyFill="1" applyBorder="1" applyAlignment="1"/>
    <xf numFmtId="0" fontId="23" fillId="4" borderId="3" xfId="3" applyFont="1" applyFill="1" applyBorder="1" applyAlignment="1">
      <alignment wrapText="1"/>
    </xf>
    <xf numFmtId="166" fontId="23" fillId="4" borderId="3" xfId="3" applyNumberFormat="1" applyFont="1" applyFill="1" applyBorder="1" applyAlignment="1">
      <alignment horizontal="right" wrapText="1"/>
    </xf>
    <xf numFmtId="0" fontId="26" fillId="4" borderId="0" xfId="3" applyFont="1" applyFill="1" applyBorder="1" applyAlignment="1"/>
    <xf numFmtId="0" fontId="26" fillId="4" borderId="0" xfId="3" applyFont="1" applyFill="1" applyBorder="1" applyAlignment="1">
      <alignment wrapText="1"/>
    </xf>
    <xf numFmtId="166" fontId="26" fillId="4" borderId="0" xfId="3" applyNumberFormat="1" applyFont="1" applyFill="1" applyBorder="1" applyAlignment="1">
      <alignment horizontal="right" wrapText="1"/>
    </xf>
    <xf numFmtId="0" fontId="23" fillId="4" borderId="0" xfId="3" applyFont="1" applyFill="1" applyBorder="1" applyAlignment="1"/>
    <xf numFmtId="0" fontId="23" fillId="4" borderId="0" xfId="3" applyFont="1" applyFill="1" applyBorder="1" applyAlignment="1">
      <alignment wrapText="1"/>
    </xf>
    <xf numFmtId="166" fontId="23" fillId="4" borderId="0" xfId="3" applyNumberFormat="1" applyFont="1" applyFill="1" applyBorder="1" applyAlignment="1">
      <alignment horizontal="right" wrapText="1"/>
    </xf>
    <xf numFmtId="0" fontId="26" fillId="4" borderId="4" xfId="3" applyFont="1" applyFill="1" applyBorder="1" applyAlignment="1"/>
    <xf numFmtId="0" fontId="26" fillId="4" borderId="4" xfId="3" applyFont="1" applyFill="1" applyBorder="1" applyAlignment="1">
      <alignment wrapText="1"/>
    </xf>
    <xf numFmtId="166" fontId="26" fillId="4" borderId="4" xfId="3" applyNumberFormat="1" applyFont="1" applyFill="1" applyBorder="1" applyAlignment="1">
      <alignment horizontal="right" wrapText="1"/>
    </xf>
    <xf numFmtId="0" fontId="29" fillId="4" borderId="0" xfId="3" applyFont="1" applyFill="1"/>
    <xf numFmtId="0" fontId="30" fillId="4" borderId="0" xfId="3" applyFont="1" applyFill="1" applyAlignment="1"/>
    <xf numFmtId="0" fontId="30" fillId="4" borderId="0" xfId="3" applyFont="1" applyFill="1" applyAlignment="1">
      <alignment vertical="top"/>
    </xf>
    <xf numFmtId="0" fontId="23" fillId="5" borderId="5" xfId="3" applyFont="1" applyFill="1" applyBorder="1" applyAlignment="1">
      <alignment vertical="top" wrapText="1"/>
    </xf>
    <xf numFmtId="0" fontId="23" fillId="5" borderId="3" xfId="3" applyFont="1" applyFill="1" applyBorder="1" applyAlignment="1"/>
    <xf numFmtId="0" fontId="26" fillId="5" borderId="0" xfId="3" applyFont="1" applyFill="1" applyBorder="1" applyAlignment="1">
      <alignment horizontal="right" wrapText="1"/>
    </xf>
    <xf numFmtId="167" fontId="26" fillId="5" borderId="0" xfId="3" applyNumberFormat="1" applyFont="1" applyFill="1" applyBorder="1" applyAlignment="1">
      <alignment horizontal="right" wrapText="1"/>
    </xf>
    <xf numFmtId="0" fontId="23" fillId="5" borderId="0" xfId="3" applyFont="1" applyFill="1" applyBorder="1" applyAlignment="1">
      <alignment horizontal="left"/>
    </xf>
    <xf numFmtId="0" fontId="23" fillId="5" borderId="0" xfId="3" applyFont="1" applyFill="1" applyBorder="1" applyAlignment="1">
      <alignment wrapText="1"/>
    </xf>
    <xf numFmtId="167" fontId="23" fillId="5" borderId="0" xfId="3" applyNumberFormat="1" applyFont="1" applyFill="1" applyBorder="1" applyAlignment="1">
      <alignment wrapText="1"/>
    </xf>
    <xf numFmtId="0" fontId="23" fillId="5" borderId="0" xfId="3" applyFont="1" applyFill="1" applyBorder="1" applyAlignment="1">
      <alignment horizontal="right" wrapText="1"/>
    </xf>
    <xf numFmtId="0" fontId="26" fillId="5" borderId="0" xfId="3" applyFont="1" applyFill="1" applyBorder="1" applyAlignment="1">
      <alignment horizontal="right"/>
    </xf>
    <xf numFmtId="167" fontId="26" fillId="5" borderId="0" xfId="3" applyNumberFormat="1" applyFont="1" applyFill="1" applyBorder="1" applyAlignment="1">
      <alignment horizontal="right"/>
    </xf>
    <xf numFmtId="1" fontId="26" fillId="4" borderId="0" xfId="3" applyNumberFormat="1" applyFont="1" applyFill="1" applyBorder="1" applyAlignment="1">
      <alignment horizontal="right"/>
    </xf>
    <xf numFmtId="167" fontId="26" fillId="4" borderId="0" xfId="3" applyNumberFormat="1" applyFont="1" applyFill="1" applyBorder="1" applyAlignment="1">
      <alignment horizontal="right"/>
    </xf>
    <xf numFmtId="0" fontId="15" fillId="5" borderId="0" xfId="3" applyFill="1" applyBorder="1"/>
    <xf numFmtId="9" fontId="0" fillId="4" borderId="0" xfId="5" applyFont="1" applyFill="1"/>
    <xf numFmtId="3" fontId="23" fillId="5" borderId="0" xfId="1" applyNumberFormat="1" applyFont="1" applyFill="1" applyBorder="1" applyAlignment="1">
      <alignment horizontal="right" wrapText="1"/>
    </xf>
    <xf numFmtId="3" fontId="23" fillId="4" borderId="0" xfId="1" applyNumberFormat="1" applyFont="1" applyFill="1" applyBorder="1" applyAlignment="1">
      <alignment horizontal="right" wrapText="1"/>
    </xf>
    <xf numFmtId="49" fontId="26" fillId="4" borderId="0" xfId="3" applyNumberFormat="1" applyFont="1" applyFill="1" applyBorder="1" applyAlignment="1">
      <alignment horizontal="right" wrapText="1"/>
    </xf>
    <xf numFmtId="0" fontId="26" fillId="4" borderId="0" xfId="3" applyFont="1" applyFill="1" applyBorder="1" applyAlignment="1">
      <alignment horizontal="right" wrapText="1"/>
    </xf>
    <xf numFmtId="0" fontId="23" fillId="5" borderId="3" xfId="3" applyFont="1" applyFill="1" applyBorder="1" applyAlignment="1">
      <alignment horizontal="right" wrapText="1"/>
    </xf>
    <xf numFmtId="0" fontId="23" fillId="4" borderId="3" xfId="3" applyFont="1" applyFill="1" applyBorder="1" applyAlignment="1">
      <alignment horizontal="right" wrapText="1"/>
    </xf>
    <xf numFmtId="3" fontId="23" fillId="5" borderId="3" xfId="3" applyNumberFormat="1" applyFont="1" applyFill="1" applyBorder="1" applyAlignment="1">
      <alignment horizontal="right" wrapText="1"/>
    </xf>
    <xf numFmtId="0" fontId="15" fillId="4" borderId="0" xfId="3" applyFill="1" applyAlignment="1"/>
    <xf numFmtId="0" fontId="23" fillId="4" borderId="3" xfId="3" applyFont="1" applyFill="1" applyBorder="1" applyAlignment="1">
      <alignment vertical="top" wrapText="1"/>
    </xf>
    <xf numFmtId="168" fontId="23" fillId="4" borderId="3" xfId="4" applyNumberFormat="1" applyFont="1" applyFill="1" applyBorder="1" applyAlignment="1">
      <alignment horizontal="right" wrapText="1"/>
    </xf>
    <xf numFmtId="168" fontId="26" fillId="4" borderId="0" xfId="4" applyNumberFormat="1" applyFont="1" applyFill="1" applyBorder="1" applyAlignment="1">
      <alignment horizontal="right" wrapText="1"/>
    </xf>
    <xf numFmtId="168" fontId="26" fillId="4" borderId="4" xfId="4" applyNumberFormat="1" applyFont="1" applyFill="1" applyBorder="1" applyAlignment="1">
      <alignment horizontal="right" wrapText="1"/>
    </xf>
    <xf numFmtId="0" fontId="29" fillId="4" borderId="0" xfId="3" applyFont="1" applyFill="1" applyBorder="1" applyAlignment="1"/>
    <xf numFmtId="1" fontId="26" fillId="4" borderId="0" xfId="3" applyNumberFormat="1" applyFont="1" applyFill="1" applyBorder="1" applyAlignment="1">
      <alignment horizontal="right" wrapText="1"/>
    </xf>
    <xf numFmtId="0" fontId="14" fillId="4" borderId="0" xfId="1" applyFont="1" applyFill="1"/>
    <xf numFmtId="0" fontId="33" fillId="4" borderId="0" xfId="6" applyFill="1"/>
    <xf numFmtId="0" fontId="33" fillId="0" borderId="0" xfId="6"/>
    <xf numFmtId="0" fontId="18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8" fillId="4" borderId="0" xfId="0" applyFont="1" applyFill="1"/>
    <xf numFmtId="0" fontId="8" fillId="4" borderId="0" xfId="1" applyFont="1" applyFill="1"/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4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0" fontId="12" fillId="3" borderId="0" xfId="1" applyFont="1" applyFill="1" applyAlignment="1">
      <alignment horizontal="center" vertical="center"/>
    </xf>
    <xf numFmtId="0" fontId="13" fillId="4" borderId="0" xfId="1" applyFont="1" applyFill="1" applyAlignment="1">
      <alignment horizontal="left" vertical="top" wrapText="1"/>
    </xf>
    <xf numFmtId="0" fontId="14" fillId="4" borderId="0" xfId="1" applyFont="1" applyFill="1" applyAlignment="1">
      <alignment horizontal="left" vertical="top" wrapText="1"/>
    </xf>
    <xf numFmtId="0" fontId="1" fillId="4" borderId="0" xfId="1" applyFill="1" applyAlignment="1">
      <alignment horizontal="left" vertical="top" wrapText="1"/>
    </xf>
    <xf numFmtId="0" fontId="14" fillId="4" borderId="0" xfId="1" applyFont="1" applyFill="1" applyBorder="1" applyAlignment="1">
      <alignment horizontal="left" vertical="top" wrapText="1"/>
    </xf>
    <xf numFmtId="0" fontId="13" fillId="4" borderId="0" xfId="1" applyFont="1" applyFill="1" applyBorder="1" applyAlignment="1">
      <alignment horizontal="left" vertical="top" wrapText="1"/>
    </xf>
    <xf numFmtId="0" fontId="30" fillId="5" borderId="0" xfId="3" applyFont="1" applyFill="1" applyAlignment="1">
      <alignment horizontal="left" wrapText="1"/>
    </xf>
    <xf numFmtId="0" fontId="29" fillId="4" borderId="0" xfId="3" applyFont="1" applyFill="1" applyAlignment="1">
      <alignment horizontal="left" vertical="top" wrapText="1"/>
    </xf>
    <xf numFmtId="0" fontId="29" fillId="5" borderId="0" xfId="3" applyFont="1" applyFill="1" applyAlignment="1">
      <alignment horizontal="left" wrapText="1"/>
    </xf>
    <xf numFmtId="0" fontId="26" fillId="5" borderId="4" xfId="3" applyFont="1" applyFill="1" applyBorder="1" applyAlignment="1">
      <alignment horizontal="left" wrapText="1"/>
    </xf>
    <xf numFmtId="0" fontId="1" fillId="0" borderId="4" xfId="3" applyFont="1" applyBorder="1" applyAlignment="1">
      <alignment wrapText="1"/>
    </xf>
    <xf numFmtId="0" fontId="29" fillId="5" borderId="0" xfId="3" applyFont="1" applyFill="1" applyAlignment="1">
      <alignment horizontal="left" vertical="top" wrapText="1"/>
    </xf>
    <xf numFmtId="0" fontId="19" fillId="4" borderId="0" xfId="3" applyFont="1" applyFill="1" applyAlignment="1">
      <alignment horizontal="left" vertical="top" wrapText="1"/>
    </xf>
    <xf numFmtId="0" fontId="23" fillId="4" borderId="5" xfId="3" applyFont="1" applyFill="1" applyBorder="1" applyAlignment="1">
      <alignment horizontal="center" wrapText="1"/>
    </xf>
    <xf numFmtId="0" fontId="19" fillId="4" borderId="0" xfId="3" applyFont="1" applyFill="1" applyAlignment="1">
      <alignment horizontal="left" vertical="center" wrapText="1"/>
    </xf>
    <xf numFmtId="0" fontId="29" fillId="5" borderId="3" xfId="3" applyFont="1" applyFill="1" applyBorder="1" applyAlignment="1">
      <alignment horizontal="left" vertical="top" wrapText="1"/>
    </xf>
    <xf numFmtId="0" fontId="29" fillId="5" borderId="0" xfId="3" applyFont="1" applyFill="1" applyBorder="1" applyAlignment="1">
      <alignment horizontal="left" vertical="top" wrapText="1"/>
    </xf>
    <xf numFmtId="0" fontId="29" fillId="4" borderId="0" xfId="3" applyFont="1" applyFill="1" applyBorder="1" applyAlignment="1">
      <alignment horizontal="left" vertical="top" wrapText="1"/>
    </xf>
    <xf numFmtId="0" fontId="18" fillId="5" borderId="0" xfId="3" applyFont="1" applyFill="1" applyAlignment="1">
      <alignment horizontal="left" vertical="top" wrapText="1"/>
    </xf>
  </cellXfs>
  <cellStyles count="7">
    <cellStyle name="Hyperlänk" xfId="6" builtinId="8"/>
    <cellStyle name="Hyperlänk 2" xfId="2" xr:uid="{00000000-0005-0000-0000-000001000000}"/>
    <cellStyle name="Normal" xfId="0" builtinId="0"/>
    <cellStyle name="Normal 2" xfId="3" xr:uid="{00000000-0005-0000-0000-000003000000}"/>
    <cellStyle name="Normal 2 3" xfId="1" xr:uid="{00000000-0005-0000-0000-000004000000}"/>
    <cellStyle name="Procent 2" xfId="5" xr:uid="{00000000-0005-0000-0000-000005000000}"/>
    <cellStyle name="Tusental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22</xdr:col>
      <xdr:colOff>9525</xdr:colOff>
      <xdr:row>34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0" y="7029450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0</xdr:colOff>
      <xdr:row>6</xdr:row>
      <xdr:rowOff>104775</xdr:rowOff>
    </xdr:from>
    <xdr:ext cx="4389120" cy="928116"/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23975"/>
          <a:ext cx="4389120" cy="92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542925</xdr:colOff>
      <xdr:row>14</xdr:row>
      <xdr:rowOff>133350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4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4810125" cy="159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tion/Publikationer/Statistik/Fordon/2013/Fordon%20i%20l&#228;n%20och%20kommuner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kproduktion/2100_V&#228;gtrafik/Fordon/Fordon%20i%20l&#228;n%20och%20kommuner/2011_2012/Fordon%20i%20lan%20och%20kommuner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V35"/>
  <sheetViews>
    <sheetView showGridLines="0" topLeftCell="A7" zoomScaleNormal="100" zoomScaleSheetLayoutView="85" workbookViewId="0">
      <selection sqref="A1:V1"/>
    </sheetView>
  </sheetViews>
  <sheetFormatPr defaultColWidth="9.09765625" defaultRowHeight="12.5" x14ac:dyDescent="0.25"/>
  <cols>
    <col min="1" max="21" width="9.09765625" style="1"/>
    <col min="22" max="22" width="9.765625E-2" style="1" customWidth="1"/>
    <col min="23" max="16384" width="9.09765625" style="1"/>
  </cols>
  <sheetData>
    <row r="1" spans="1:22" ht="32.25" customHeight="1" x14ac:dyDescent="0.25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1"/>
      <c r="T1" s="121"/>
      <c r="U1" s="121"/>
      <c r="V1" s="121"/>
    </row>
    <row r="11" spans="1:22" ht="65.25" customHeight="1" x14ac:dyDescent="0.5">
      <c r="B11" s="122" t="s">
        <v>0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</row>
    <row r="12" spans="1:22" ht="30.75" customHeight="1" x14ac:dyDescent="0.45">
      <c r="B12" s="123" t="s">
        <v>1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22" ht="20" x14ac:dyDescent="0.4">
      <c r="B13" s="2"/>
    </row>
    <row r="14" spans="1:22" ht="17.5" x14ac:dyDescent="0.35">
      <c r="B14" s="3"/>
    </row>
    <row r="15" spans="1:22" ht="17.5" x14ac:dyDescent="0.35">
      <c r="B15" s="3"/>
    </row>
    <row r="16" spans="1:22" ht="17.5" x14ac:dyDescent="0.35">
      <c r="B16" s="3"/>
    </row>
    <row r="17" spans="2:5" ht="17.5" x14ac:dyDescent="0.35">
      <c r="B17" s="3"/>
    </row>
    <row r="18" spans="2:5" ht="14.25" customHeight="1" x14ac:dyDescent="0.3">
      <c r="B18" s="118" t="s">
        <v>2</v>
      </c>
      <c r="C18" s="9"/>
      <c r="D18" s="9"/>
      <c r="E18" s="9"/>
    </row>
    <row r="19" spans="2:5" ht="16.5" customHeight="1" x14ac:dyDescent="0.3">
      <c r="B19" s="4"/>
    </row>
    <row r="20" spans="2:5" ht="13" x14ac:dyDescent="0.3">
      <c r="B20" s="5" t="s">
        <v>3</v>
      </c>
    </row>
    <row r="21" spans="2:5" ht="13" x14ac:dyDescent="0.3">
      <c r="B21" s="5" t="s">
        <v>4</v>
      </c>
    </row>
    <row r="22" spans="2:5" x14ac:dyDescent="0.25">
      <c r="B22" s="1" t="s">
        <v>5</v>
      </c>
    </row>
    <row r="23" spans="2:5" x14ac:dyDescent="0.25">
      <c r="B23" s="1" t="s">
        <v>6</v>
      </c>
    </row>
    <row r="24" spans="2:5" x14ac:dyDescent="0.25">
      <c r="B24" s="1" t="s">
        <v>7</v>
      </c>
    </row>
    <row r="26" spans="2:5" ht="13" x14ac:dyDescent="0.3">
      <c r="B26" s="5" t="s">
        <v>8</v>
      </c>
    </row>
    <row r="27" spans="2:5" x14ac:dyDescent="0.25">
      <c r="B27" s="6" t="s">
        <v>9</v>
      </c>
    </row>
    <row r="30" spans="2:5" ht="13" x14ac:dyDescent="0.3">
      <c r="B30" s="5"/>
    </row>
    <row r="31" spans="2:5" x14ac:dyDescent="0.25">
      <c r="B31" s="7"/>
    </row>
    <row r="32" spans="2:5" s="8" customFormat="1" ht="10" x14ac:dyDescent="0.2"/>
    <row r="33" s="8" customFormat="1" ht="10" x14ac:dyDescent="0.2"/>
    <row r="34" s="8" customFormat="1" ht="10" x14ac:dyDescent="0.2"/>
    <row r="35" s="8" customFormat="1" ht="10" x14ac:dyDescent="0.2"/>
  </sheetData>
  <mergeCells count="3">
    <mergeCell ref="A1:V1"/>
    <mergeCell ref="B11:U11"/>
    <mergeCell ref="B12:Q1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2:W14"/>
  <sheetViews>
    <sheetView zoomScaleNormal="100" workbookViewId="0">
      <selection activeCell="A3" sqref="A3"/>
    </sheetView>
  </sheetViews>
  <sheetFormatPr defaultColWidth="9.09765625" defaultRowHeight="12.5" x14ac:dyDescent="0.25"/>
  <cols>
    <col min="1" max="1" width="14.09765625" style="26" customWidth="1"/>
    <col min="2" max="5" width="4.69921875" style="26" hidden="1" customWidth="1"/>
    <col min="6" max="9" width="5.69921875" style="26" bestFit="1" customWidth="1"/>
    <col min="10" max="10" width="5.3984375" style="26" customWidth="1"/>
    <col min="11" max="13" width="5.69921875" style="26" bestFit="1" customWidth="1"/>
    <col min="14" max="14" width="5.69921875" style="13" bestFit="1" customWidth="1"/>
    <col min="15" max="15" width="5.69921875" style="13" customWidth="1"/>
    <col min="16" max="19" width="5.69921875" style="13" bestFit="1" customWidth="1"/>
    <col min="20" max="20" width="5.69921875" style="13" customWidth="1"/>
    <col min="21" max="21" width="5.69921875" style="13" bestFit="1" customWidth="1"/>
    <col min="22" max="22" width="5.69921875" style="13" customWidth="1"/>
    <col min="23" max="23" width="9.09765625" style="95"/>
    <col min="24" max="16384" width="9.09765625" style="26"/>
  </cols>
  <sheetData>
    <row r="2" spans="1:23" ht="13" x14ac:dyDescent="0.3">
      <c r="A2" s="115" t="s">
        <v>96</v>
      </c>
      <c r="B2" s="25"/>
      <c r="C2" s="25"/>
      <c r="D2" s="25"/>
      <c r="E2" s="25"/>
    </row>
    <row r="3" spans="1:23" ht="13" x14ac:dyDescent="0.3">
      <c r="A3" s="114" t="s">
        <v>97</v>
      </c>
      <c r="B3" s="25"/>
      <c r="C3" s="25"/>
      <c r="D3" s="25"/>
      <c r="E3" s="25"/>
    </row>
    <row r="4" spans="1:23" ht="6.75" customHeight="1" x14ac:dyDescent="0.3">
      <c r="A4" s="25"/>
      <c r="B4" s="25"/>
      <c r="C4" s="25"/>
      <c r="D4" s="25"/>
      <c r="E4" s="25"/>
    </row>
    <row r="5" spans="1:23" ht="6.75" customHeight="1" x14ac:dyDescent="0.3">
      <c r="A5" s="25"/>
      <c r="B5" s="25"/>
      <c r="C5" s="25"/>
      <c r="D5" s="25"/>
      <c r="E5" s="25"/>
    </row>
    <row r="6" spans="1:23" x14ac:dyDescent="0.25">
      <c r="A6" s="32" t="s">
        <v>24</v>
      </c>
      <c r="B6" s="32"/>
      <c r="C6" s="32"/>
      <c r="D6" s="32"/>
      <c r="E6" s="32"/>
      <c r="F6" s="101">
        <v>2002</v>
      </c>
      <c r="G6" s="101">
        <v>2003</v>
      </c>
      <c r="H6" s="101">
        <v>2004</v>
      </c>
      <c r="I6" s="101">
        <v>2005</v>
      </c>
      <c r="J6" s="101">
        <v>2006</v>
      </c>
      <c r="K6" s="101">
        <v>2007</v>
      </c>
      <c r="L6" s="101">
        <v>2008</v>
      </c>
      <c r="M6" s="101">
        <v>2009</v>
      </c>
      <c r="N6" s="102">
        <v>2010</v>
      </c>
      <c r="O6" s="102">
        <v>2011</v>
      </c>
      <c r="P6" s="102">
        <v>2012</v>
      </c>
      <c r="Q6" s="102">
        <v>2013</v>
      </c>
      <c r="R6" s="102">
        <v>2014</v>
      </c>
      <c r="S6" s="54" t="s">
        <v>40</v>
      </c>
      <c r="T6" s="53">
        <v>2016</v>
      </c>
      <c r="U6" s="54" t="s">
        <v>41</v>
      </c>
      <c r="V6" s="55" t="s">
        <v>42</v>
      </c>
    </row>
    <row r="7" spans="1:23" ht="15.75" customHeight="1" x14ac:dyDescent="0.25">
      <c r="A7" s="32" t="s">
        <v>28</v>
      </c>
      <c r="B7" s="32"/>
      <c r="C7" s="32"/>
      <c r="D7" s="32"/>
      <c r="E7" s="32"/>
      <c r="F7" s="103">
        <v>10442</v>
      </c>
      <c r="G7" s="103">
        <v>11376</v>
      </c>
      <c r="H7" s="103">
        <v>10821</v>
      </c>
      <c r="I7" s="103">
        <v>12014</v>
      </c>
      <c r="J7" s="103" t="s">
        <v>77</v>
      </c>
      <c r="K7" s="103">
        <v>11936</v>
      </c>
      <c r="L7" s="103">
        <v>12090</v>
      </c>
      <c r="M7" s="34">
        <v>13884.698</v>
      </c>
      <c r="N7" s="34">
        <v>13000.4</v>
      </c>
      <c r="O7" s="34">
        <v>12740.781000000001</v>
      </c>
      <c r="P7" s="34">
        <v>12432.407999999999</v>
      </c>
      <c r="Q7" s="34">
        <v>11983.415999999999</v>
      </c>
      <c r="R7" s="34">
        <v>10995.599</v>
      </c>
      <c r="S7" s="34">
        <v>11088.183000000001</v>
      </c>
      <c r="T7" s="34">
        <v>11371.778999999999</v>
      </c>
      <c r="U7" s="34">
        <v>11354.673000000001</v>
      </c>
      <c r="V7" s="34">
        <f>SUM(V8:V10)</f>
        <v>9805.73</v>
      </c>
    </row>
    <row r="8" spans="1:23" ht="14.25" customHeight="1" x14ac:dyDescent="0.25">
      <c r="A8" s="36" t="s">
        <v>30</v>
      </c>
      <c r="B8" s="36"/>
      <c r="C8" s="36"/>
      <c r="D8" s="36"/>
      <c r="E8" s="36"/>
      <c r="F8" s="39">
        <v>9924</v>
      </c>
      <c r="G8" s="39">
        <v>10694</v>
      </c>
      <c r="H8" s="39">
        <v>9980</v>
      </c>
      <c r="I8" s="39">
        <v>11236</v>
      </c>
      <c r="J8" s="39">
        <v>10447</v>
      </c>
      <c r="K8" s="39">
        <v>11138</v>
      </c>
      <c r="L8" s="39">
        <v>11381</v>
      </c>
      <c r="M8" s="40">
        <v>12999.698</v>
      </c>
      <c r="N8" s="40">
        <v>12351.157999999999</v>
      </c>
      <c r="O8" s="40">
        <v>11968.907999999999</v>
      </c>
      <c r="P8" s="40">
        <v>11524.894</v>
      </c>
      <c r="Q8" s="40">
        <v>11069.565000000001</v>
      </c>
      <c r="R8" s="40">
        <v>10264.655000000001</v>
      </c>
      <c r="S8" s="40">
        <v>10350.592000000001</v>
      </c>
      <c r="T8" s="40">
        <v>10424.630999999999</v>
      </c>
      <c r="U8" s="40">
        <v>10408.037</v>
      </c>
      <c r="V8" s="40">
        <v>8849.3119999999999</v>
      </c>
    </row>
    <row r="9" spans="1:23" ht="10.5" customHeight="1" x14ac:dyDescent="0.25">
      <c r="A9" s="36" t="s">
        <v>32</v>
      </c>
      <c r="B9" s="36"/>
      <c r="C9" s="36"/>
      <c r="D9" s="36"/>
      <c r="E9" s="36"/>
      <c r="F9" s="39">
        <v>169</v>
      </c>
      <c r="G9" s="39">
        <v>326</v>
      </c>
      <c r="H9" s="39">
        <v>209</v>
      </c>
      <c r="I9" s="39">
        <v>347</v>
      </c>
      <c r="J9" s="39">
        <v>171</v>
      </c>
      <c r="K9" s="39">
        <v>209</v>
      </c>
      <c r="L9" s="39">
        <v>208</v>
      </c>
      <c r="M9" s="40">
        <v>235.96899999999999</v>
      </c>
      <c r="N9" s="40">
        <v>179.369</v>
      </c>
      <c r="O9" s="40">
        <v>167.61099999999999</v>
      </c>
      <c r="P9" s="40">
        <v>160.845</v>
      </c>
      <c r="Q9" s="40">
        <v>196.898</v>
      </c>
      <c r="R9" s="40">
        <v>267.78399999999999</v>
      </c>
      <c r="S9" s="40">
        <v>268.48599999999999</v>
      </c>
      <c r="T9" s="40">
        <v>182.78299999999999</v>
      </c>
      <c r="U9" s="40">
        <v>182.745</v>
      </c>
      <c r="V9" s="40">
        <v>180.30199999999999</v>
      </c>
      <c r="W9" s="40"/>
    </row>
    <row r="10" spans="1:23" ht="10.5" customHeight="1" x14ac:dyDescent="0.25">
      <c r="A10" s="42" t="s">
        <v>33</v>
      </c>
      <c r="B10" s="42"/>
      <c r="C10" s="42"/>
      <c r="D10" s="42"/>
      <c r="E10" s="42"/>
      <c r="F10" s="45">
        <v>349</v>
      </c>
      <c r="G10" s="45">
        <v>356</v>
      </c>
      <c r="H10" s="45">
        <v>632</v>
      </c>
      <c r="I10" s="45">
        <v>431</v>
      </c>
      <c r="J10" s="45">
        <v>512</v>
      </c>
      <c r="K10" s="45">
        <v>589</v>
      </c>
      <c r="L10" s="45">
        <v>501</v>
      </c>
      <c r="M10" s="46">
        <v>649.27</v>
      </c>
      <c r="N10" s="46">
        <v>469.87300000000005</v>
      </c>
      <c r="O10" s="46">
        <v>604.26200000000006</v>
      </c>
      <c r="P10" s="46">
        <v>746.66899999999998</v>
      </c>
      <c r="Q10" s="46">
        <v>716.95299999999997</v>
      </c>
      <c r="R10" s="46">
        <v>463.16</v>
      </c>
      <c r="S10" s="46">
        <v>469.10500000000002</v>
      </c>
      <c r="T10" s="46">
        <v>764.36500000000001</v>
      </c>
      <c r="U10" s="46">
        <v>763.89099999999996</v>
      </c>
      <c r="V10" s="46">
        <v>776.11599999999999</v>
      </c>
      <c r="W10" s="40"/>
    </row>
    <row r="11" spans="1:23" x14ac:dyDescent="0.25">
      <c r="A11" s="59" t="s">
        <v>78</v>
      </c>
    </row>
    <row r="12" spans="1:23" ht="26.15" customHeight="1" x14ac:dyDescent="0.25">
      <c r="A12" s="131" t="s">
        <v>45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</row>
    <row r="13" spans="1:23" ht="26.15" customHeight="1" x14ac:dyDescent="0.25">
      <c r="A13" s="135" t="s">
        <v>46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</row>
    <row r="14" spans="1:23" x14ac:dyDescent="0.25">
      <c r="R14" s="104"/>
      <c r="S14" s="104"/>
      <c r="T14" s="104"/>
    </row>
  </sheetData>
  <mergeCells count="2">
    <mergeCell ref="A12:V12"/>
    <mergeCell ref="A13:V13"/>
  </mergeCells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colBreaks count="1" manualBreakCount="1">
    <brk id="22" max="1048575" man="1"/>
  </colBreaks>
  <ignoredErrors>
    <ignoredError sqref="S6:V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2:K11"/>
  <sheetViews>
    <sheetView zoomScaleNormal="100" workbookViewId="0"/>
  </sheetViews>
  <sheetFormatPr defaultColWidth="9.09765625" defaultRowHeight="12.5" x14ac:dyDescent="0.25"/>
  <cols>
    <col min="1" max="1" width="13.69921875" style="13" customWidth="1"/>
    <col min="2" max="5" width="4.09765625" style="13" hidden="1" customWidth="1"/>
    <col min="6" max="6" width="11.69921875" style="13" customWidth="1"/>
    <col min="7" max="7" width="10.69921875" style="13" customWidth="1"/>
    <col min="8" max="8" width="10.8984375" style="13" customWidth="1"/>
    <col min="9" max="9" width="11.19921875" style="13" customWidth="1"/>
    <col min="10" max="10" width="5.3984375" style="13" customWidth="1"/>
    <col min="11" max="11" width="9.09765625" style="13"/>
    <col min="12" max="16384" width="9.09765625" style="26"/>
  </cols>
  <sheetData>
    <row r="2" spans="1:9" ht="13" x14ac:dyDescent="0.3">
      <c r="A2" s="116" t="s">
        <v>93</v>
      </c>
      <c r="B2" s="20"/>
      <c r="C2" s="20"/>
      <c r="D2" s="20"/>
      <c r="E2" s="20"/>
    </row>
    <row r="3" spans="1:9" ht="13" x14ac:dyDescent="0.3">
      <c r="A3" s="117" t="s">
        <v>94</v>
      </c>
      <c r="B3" s="20"/>
      <c r="C3" s="20"/>
      <c r="D3" s="20"/>
      <c r="E3" s="20"/>
    </row>
    <row r="4" spans="1:9" ht="13" x14ac:dyDescent="0.3">
      <c r="A4" s="20"/>
      <c r="B4" s="20"/>
      <c r="C4" s="20"/>
      <c r="D4" s="20"/>
      <c r="E4" s="20"/>
    </row>
    <row r="5" spans="1:9" ht="13" x14ac:dyDescent="0.3">
      <c r="A5" s="20"/>
      <c r="B5" s="20"/>
      <c r="C5" s="20"/>
      <c r="D5" s="20"/>
      <c r="E5" s="20"/>
    </row>
    <row r="6" spans="1:9" ht="31.5" x14ac:dyDescent="0.25">
      <c r="A6" s="105"/>
      <c r="B6" s="105"/>
      <c r="C6" s="105"/>
      <c r="D6" s="105"/>
      <c r="E6" s="105"/>
      <c r="F6" s="29" t="s">
        <v>79</v>
      </c>
      <c r="G6" s="29" t="s">
        <v>80</v>
      </c>
      <c r="H6" s="29" t="s">
        <v>81</v>
      </c>
      <c r="I6" s="29" t="s">
        <v>82</v>
      </c>
    </row>
    <row r="7" spans="1:9" ht="15" customHeight="1" x14ac:dyDescent="0.25">
      <c r="A7" s="69" t="s">
        <v>83</v>
      </c>
      <c r="B7" s="69"/>
      <c r="C7" s="69"/>
      <c r="D7" s="69"/>
      <c r="E7" s="69"/>
      <c r="F7" s="106">
        <f>SUM(F8:F10)</f>
        <v>510.24</v>
      </c>
      <c r="G7" s="106">
        <f>SUM(G8:G10)</f>
        <v>347.56799999999998</v>
      </c>
      <c r="H7" s="106">
        <f>SUM(H8:H10)</f>
        <v>569.73099999999999</v>
      </c>
      <c r="I7" s="106">
        <f>SUM(I8:I10)</f>
        <v>1427.5400000000002</v>
      </c>
    </row>
    <row r="8" spans="1:9" ht="13.5" customHeight="1" x14ac:dyDescent="0.25">
      <c r="A8" s="72" t="s">
        <v>30</v>
      </c>
      <c r="B8" s="72"/>
      <c r="C8" s="72"/>
      <c r="D8" s="72"/>
      <c r="E8" s="72"/>
      <c r="F8" s="107">
        <v>481.875</v>
      </c>
      <c r="G8" s="107">
        <v>329.529</v>
      </c>
      <c r="H8" s="107">
        <v>559.93899999999996</v>
      </c>
      <c r="I8" s="107">
        <v>1371.3430000000001</v>
      </c>
    </row>
    <row r="9" spans="1:9" ht="10.5" customHeight="1" x14ac:dyDescent="0.25">
      <c r="A9" s="72" t="s">
        <v>32</v>
      </c>
      <c r="B9" s="72"/>
      <c r="C9" s="72"/>
      <c r="D9" s="72"/>
      <c r="E9" s="72"/>
      <c r="F9" s="107">
        <v>15.837</v>
      </c>
      <c r="G9" s="107">
        <v>14.11</v>
      </c>
      <c r="H9" s="107">
        <v>2.8660000000000001</v>
      </c>
      <c r="I9" s="107">
        <v>32.813000000000002</v>
      </c>
    </row>
    <row r="10" spans="1:9" ht="10.5" customHeight="1" x14ac:dyDescent="0.25">
      <c r="A10" s="78" t="s">
        <v>33</v>
      </c>
      <c r="B10" s="78"/>
      <c r="C10" s="78"/>
      <c r="D10" s="78"/>
      <c r="E10" s="78"/>
      <c r="F10" s="108">
        <v>12.528</v>
      </c>
      <c r="G10" s="108">
        <v>3.9289999999999998</v>
      </c>
      <c r="H10" s="108">
        <v>6.9260000000000002</v>
      </c>
      <c r="I10" s="108">
        <v>23.384</v>
      </c>
    </row>
    <row r="11" spans="1:9" ht="10.5" customHeight="1" x14ac:dyDescent="0.25">
      <c r="A11" s="109" t="s">
        <v>78</v>
      </c>
      <c r="B11" s="72"/>
      <c r="C11" s="72"/>
      <c r="D11" s="72"/>
      <c r="E11" s="72"/>
      <c r="F11" s="110"/>
      <c r="G11" s="110"/>
      <c r="H11" s="110"/>
      <c r="I11" s="110"/>
    </row>
  </sheetData>
  <pageMargins left="1.3779527559055118" right="1.3779527559055118" top="1.1811023622047245" bottom="1.3779527559055118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22"/>
  <sheetViews>
    <sheetView zoomScaleNormal="100" workbookViewId="0"/>
  </sheetViews>
  <sheetFormatPr defaultColWidth="9.09765625" defaultRowHeight="12.5" x14ac:dyDescent="0.25"/>
  <cols>
    <col min="1" max="1" width="155.59765625" style="9" customWidth="1"/>
    <col min="2" max="16384" width="9.09765625" style="9"/>
  </cols>
  <sheetData>
    <row r="1" spans="1:1" s="111" customFormat="1" ht="14" x14ac:dyDescent="0.3">
      <c r="A1" s="111" t="s">
        <v>84</v>
      </c>
    </row>
    <row r="2" spans="1:1" x14ac:dyDescent="0.25">
      <c r="A2" s="112" t="str">
        <f>'Fakta om statistiken'!A1</f>
        <v>Fakta om statistiken</v>
      </c>
    </row>
    <row r="3" spans="1:1" x14ac:dyDescent="0.25">
      <c r="A3" s="112" t="s">
        <v>20</v>
      </c>
    </row>
    <row r="4" spans="1:1" x14ac:dyDescent="0.25">
      <c r="A4" s="112" t="str">
        <f>'F2.1'!A2</f>
        <v>Figur 1 Överflyttningar av area mellan småhus-, flerbostads- och lokalundersökningarna</v>
      </c>
    </row>
    <row r="5" spans="1:1" x14ac:dyDescent="0.25">
      <c r="A5" s="112" t="str">
        <f>T2.2!_Ref225554899</f>
        <v>Tabell 2.2 Total uppvärmd area åren 2002 – 2018, fördelad på byggnadstyp [miljoner m2]</v>
      </c>
    </row>
    <row r="6" spans="1:1" x14ac:dyDescent="0.25">
      <c r="A6" s="112" t="str">
        <f>T2.2!_Ref225554899</f>
        <v>Tabell 2.2 Total uppvärmd area åren 2002 – 2018, fördelad på byggnadstyp [miljoner m2]</v>
      </c>
    </row>
    <row r="7" spans="1:1" x14ac:dyDescent="0.25">
      <c r="A7" s="112" t="str">
        <f>T2.3!tot_antal_smh</f>
        <v>Tabell 2.3 Antal småhus åren 2002-2018 [1 000-tals]</v>
      </c>
    </row>
    <row r="8" spans="1:1" x14ac:dyDescent="0.25">
      <c r="A8" s="112" t="str">
        <f>T2.4!_Ref225849188</f>
        <v>Tabell 2.4 Total energianvändning1 för uppvärmning och varmvatten åren 2002–2018, fördelat på använt energislag och byggnadstyp [TWh]</v>
      </c>
    </row>
    <row r="9" spans="1:1" x14ac:dyDescent="0.25">
      <c r="A9" s="112" t="str">
        <f>T2.5!_Ref225850325</f>
        <v>Tabell 2.5 Normalårskorrigerad energianvändning för uppvärmning och varmvatten i bostäder och lokaler åren 1985–2018 [TWh]</v>
      </c>
    </row>
    <row r="10" spans="1:1" x14ac:dyDescent="0.25">
      <c r="A10" s="112" t="str">
        <f>T2.6!_Ref225243672</f>
        <v>Tabell 2.6 Användning av biobränsle för uppvärmning och varmvatten åren 2002-2018, fördelad på byggnadstyp [GWh]</v>
      </c>
    </row>
    <row r="11" spans="1:1" x14ac:dyDescent="0.25">
      <c r="A11" s="112" t="str">
        <f>T2.7!_Toc245528139</f>
        <v>Tabell 2.7 Antal använda värmepumpar år 2018, fördelat efter byggnadstyp, [1000-tal]</v>
      </c>
    </row>
    <row r="12" spans="1:1" x14ac:dyDescent="0.25">
      <c r="A12" s="112"/>
    </row>
    <row r="13" spans="1:1" x14ac:dyDescent="0.25">
      <c r="A13" s="112"/>
    </row>
    <row r="14" spans="1:1" s="111" customFormat="1" ht="14" x14ac:dyDescent="0.3">
      <c r="A14" s="111" t="s">
        <v>85</v>
      </c>
    </row>
    <row r="15" spans="1:1" x14ac:dyDescent="0.25">
      <c r="A15" s="112" t="str">
        <f>'T2.1'!A3</f>
        <v>Table 2.1 Overview of adjustments in the three surveys</v>
      </c>
    </row>
    <row r="16" spans="1:1" x14ac:dyDescent="0.25">
      <c r="A16" s="113" t="str">
        <f>'F2.1'!A3</f>
        <v xml:space="preserve">Figure 1 Transfers of area between the three surveys </v>
      </c>
    </row>
    <row r="17" spans="1:1" x14ac:dyDescent="0.25">
      <c r="A17" s="112" t="str">
        <f>'T2.2'!A3</f>
        <v>Table 2.2 Total heated area in 2002 – 2018, by building sector [millions of square metres]</v>
      </c>
    </row>
    <row r="18" spans="1:1" x14ac:dyDescent="0.25">
      <c r="A18" s="112" t="str">
        <f>'T2.3'!A3</f>
        <v>Table 2.3 Number of one- and two-dwelling buildings, 2002-2018 [1 000s]</v>
      </c>
    </row>
    <row r="19" spans="1:1" x14ac:dyDescent="0.25">
      <c r="A19" s="112" t="str">
        <f>'T2.4'!A3</f>
        <v>Table 2.4 Total use of energy for heating and hot water, 2002-2018, by use of fuels and type of premises [TWh]</v>
      </c>
    </row>
    <row r="20" spans="1:1" x14ac:dyDescent="0.25">
      <c r="A20" s="112" t="str">
        <f>'T2.5'!A3</f>
        <v>Table 2.5 Total use of energy for heating and hot water, temperature corrected, in 1985-2018 [TWh]</v>
      </c>
    </row>
    <row r="21" spans="1:1" x14ac:dyDescent="0.25">
      <c r="A21" s="112" t="str">
        <f>'T2.6'!A3</f>
        <v>Table 2.6 Use of bio fuels for heating and hot water, 2002-2018, by building sector [GWh]</v>
      </c>
    </row>
    <row r="22" spans="1:1" x14ac:dyDescent="0.25">
      <c r="A22" s="112" t="str">
        <f>'T2.7'!A3</f>
        <v>Table 2.7 Number of heating pumps used in 2018, by building sector [1 000s]</v>
      </c>
    </row>
  </sheetData>
  <hyperlinks>
    <hyperlink ref="A2" location="T2.1!A1" display="T2.1!A1" xr:uid="{00000000-0004-0000-0100-000000000000}"/>
    <hyperlink ref="A3" location="F2.1!A1" display="F2.1!A1" xr:uid="{00000000-0004-0000-0100-000001000000}"/>
    <hyperlink ref="A4" location="T2.2!A1" display="T2.2!A1" xr:uid="{00000000-0004-0000-0100-000002000000}"/>
    <hyperlink ref="A5" location="T2.3!A1" display="T2.3!A1" xr:uid="{00000000-0004-0000-0100-000003000000}"/>
    <hyperlink ref="A7" location="T2.4!A1" display="T2.4!A1" xr:uid="{00000000-0004-0000-0100-000004000000}"/>
    <hyperlink ref="A8" location="T2.5!A1" display="T2.5!A1" xr:uid="{00000000-0004-0000-0100-000005000000}"/>
    <hyperlink ref="A9" location="T2.6!A1" display="T2.6!A1" xr:uid="{00000000-0004-0000-0100-000006000000}"/>
    <hyperlink ref="A10" location="T2.7!A1" display="T2.7!A1" xr:uid="{00000000-0004-0000-0100-000007000000}"/>
    <hyperlink ref="A11" location="T2.8!A1" display="T2.8!A1" xr:uid="{00000000-0004-0000-0100-000008000000}"/>
    <hyperlink ref="A15" location="T2.1!A1" display="T2.1!A1" xr:uid="{00000000-0004-0000-0100-000009000000}"/>
    <hyperlink ref="A16" location="F2.1!A1" display="F2.1!A1" xr:uid="{00000000-0004-0000-0100-00000A000000}"/>
    <hyperlink ref="A17" location="T2.2!A1" display="T2.2!A1" xr:uid="{00000000-0004-0000-0100-00000B000000}"/>
    <hyperlink ref="A18" location="T2.3!A1" display="T2.3!A1" xr:uid="{00000000-0004-0000-0100-00000C000000}"/>
    <hyperlink ref="A19" location="T2.4!A1" display="T2.4!A1" xr:uid="{00000000-0004-0000-0100-00000D000000}"/>
    <hyperlink ref="A20" location="T2.5!A1" display="T2.5!A1" xr:uid="{00000000-0004-0000-0100-00000E000000}"/>
    <hyperlink ref="A21" location="T2.6!A1" display="T2.6!A1" xr:uid="{00000000-0004-0000-0100-00000F000000}"/>
    <hyperlink ref="A22" location="T2.7!A1" display="T2.7!A1" xr:uid="{00000000-0004-0000-0100-000010000000}"/>
  </hyperlink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F1323"/>
  <sheetViews>
    <sheetView zoomScaleNormal="100" zoomScaleSheetLayoutView="85" workbookViewId="0">
      <selection activeCell="A3" sqref="A3:N41"/>
    </sheetView>
  </sheetViews>
  <sheetFormatPr defaultColWidth="9.09765625" defaultRowHeight="12.5" x14ac:dyDescent="0.25"/>
  <cols>
    <col min="1" max="14" width="9.09765625" style="1"/>
    <col min="15" max="136" width="9.09765625" style="9"/>
    <col min="137" max="16384" width="9.09765625" style="1"/>
  </cols>
  <sheetData>
    <row r="1" spans="1:26" ht="20" x14ac:dyDescent="0.25">
      <c r="A1" s="124" t="s">
        <v>10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26" ht="6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6" ht="12.75" customHeight="1" x14ac:dyDescent="0.25">
      <c r="A3" s="125" t="s">
        <v>95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26" x14ac:dyDescent="0.2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26" x14ac:dyDescent="0.2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spans="1:26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1:26" x14ac:dyDescent="0.2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Q7" s="127"/>
      <c r="R7" s="127"/>
      <c r="S7" s="127"/>
      <c r="T7" s="127"/>
      <c r="U7" s="127"/>
      <c r="V7" s="127"/>
      <c r="W7" s="127"/>
      <c r="X7" s="127"/>
      <c r="Y7" s="127"/>
      <c r="Z7" s="127"/>
    </row>
    <row r="8" spans="1:26" x14ac:dyDescent="0.2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Q8" s="127"/>
      <c r="R8" s="127"/>
      <c r="S8" s="127"/>
      <c r="T8" s="127"/>
      <c r="U8" s="127"/>
      <c r="V8" s="127"/>
      <c r="W8" s="127"/>
      <c r="X8" s="127"/>
      <c r="Y8" s="127"/>
      <c r="Z8" s="127"/>
    </row>
    <row r="9" spans="1:26" x14ac:dyDescent="0.2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Q9" s="127"/>
      <c r="R9" s="127"/>
      <c r="S9" s="127"/>
      <c r="T9" s="127"/>
      <c r="U9" s="127"/>
      <c r="V9" s="127"/>
      <c r="W9" s="127"/>
      <c r="X9" s="127"/>
      <c r="Y9" s="127"/>
      <c r="Z9" s="127"/>
    </row>
    <row r="10" spans="1:26" x14ac:dyDescent="0.2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  <row r="11" spans="1:26" x14ac:dyDescent="0.25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26" x14ac:dyDescent="0.2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26" x14ac:dyDescent="0.2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26" x14ac:dyDescent="0.2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</row>
    <row r="15" spans="1:26" x14ac:dyDescent="0.2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</row>
    <row r="16" spans="1:26" x14ac:dyDescent="0.2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1:14" x14ac:dyDescent="0.2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1:14" x14ac:dyDescent="0.2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x14ac:dyDescent="0.2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1:14" x14ac:dyDescent="0.25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1:14" x14ac:dyDescent="0.2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1:14" x14ac:dyDescent="0.25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1:14" x14ac:dyDescent="0.25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4" spans="1:14" x14ac:dyDescent="0.25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</row>
    <row r="25" spans="1:14" x14ac:dyDescent="0.2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</row>
    <row r="26" spans="1:14" x14ac:dyDescent="0.2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</row>
    <row r="27" spans="1:14" x14ac:dyDescent="0.2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</row>
    <row r="28" spans="1:14" x14ac:dyDescent="0.25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</row>
    <row r="29" spans="1:14" x14ac:dyDescent="0.2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</row>
    <row r="30" spans="1:14" x14ac:dyDescent="0.2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</row>
    <row r="31" spans="1:14" x14ac:dyDescent="0.2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</row>
    <row r="32" spans="1:14" x14ac:dyDescent="0.2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1:14" x14ac:dyDescent="0.2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</row>
    <row r="34" spans="1:14" x14ac:dyDescent="0.2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</row>
    <row r="35" spans="1:14" x14ac:dyDescent="0.2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</row>
    <row r="36" spans="1:14" x14ac:dyDescent="0.2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 x14ac:dyDescent="0.25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</row>
    <row r="38" spans="1:14" x14ac:dyDescent="0.2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  <row r="39" spans="1:14" x14ac:dyDescent="0.2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</row>
    <row r="40" spans="1:14" x14ac:dyDescent="0.25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</row>
    <row r="41" spans="1:14" x14ac:dyDescent="0.2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</row>
    <row r="42" spans="1:14" ht="14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4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" customHeight="1" x14ac:dyDescent="0.2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</row>
    <row r="45" spans="1:14" ht="12.75" customHeight="1" x14ac:dyDescent="0.2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</row>
    <row r="46" spans="1:14" ht="12.75" customHeight="1" x14ac:dyDescent="0.2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</row>
    <row r="47" spans="1:14" ht="12.75" customHeight="1" x14ac:dyDescent="0.2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ht="12.75" customHeight="1" x14ac:dyDescent="0.2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49" spans="1:14" ht="12.75" customHeight="1" x14ac:dyDescent="0.2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spans="1:14" ht="12.75" customHeight="1" x14ac:dyDescent="0.2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</row>
    <row r="51" spans="1:14" ht="12.75" customHeight="1" x14ac:dyDescent="0.2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</row>
    <row r="52" spans="1:14" ht="12.75" customHeight="1" x14ac:dyDescent="0.2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</row>
    <row r="53" spans="1:14" ht="12.75" customHeight="1" x14ac:dyDescent="0.2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</row>
    <row r="54" spans="1:14" ht="12.75" customHeight="1" x14ac:dyDescent="0.2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</row>
    <row r="55" spans="1:14" ht="12.75" customHeight="1" x14ac:dyDescent="0.2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</row>
    <row r="56" spans="1:14" ht="12.75" customHeight="1" x14ac:dyDescent="0.25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</row>
    <row r="57" spans="1:14" ht="12.75" customHeigh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</row>
    <row r="58" spans="1:14" ht="12.75" customHeight="1" x14ac:dyDescent="0.2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1:14" ht="12.75" customHeight="1" x14ac:dyDescent="0.2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</row>
    <row r="60" spans="1:14" ht="12.75" customHeight="1" x14ac:dyDescent="0.2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1:14" ht="12.75" customHeight="1" x14ac:dyDescent="0.2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</row>
    <row r="62" spans="1:14" ht="12.75" customHeight="1" x14ac:dyDescent="0.2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</row>
    <row r="63" spans="1:14" ht="12.75" customHeight="1" x14ac:dyDescent="0.2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</row>
    <row r="64" spans="1:14" ht="12.75" customHeight="1" x14ac:dyDescent="0.2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</row>
    <row r="65" spans="1:14" ht="12.75" customHeight="1" x14ac:dyDescent="0.2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</row>
    <row r="66" spans="1:14" ht="12.75" customHeight="1" x14ac:dyDescent="0.2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</row>
    <row r="67" spans="1:14" ht="12.75" customHeight="1" x14ac:dyDescent="0.2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</row>
    <row r="68" spans="1:14" ht="12.75" customHeight="1" x14ac:dyDescent="0.2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</row>
    <row r="69" spans="1:14" ht="12.75" customHeigh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</row>
    <row r="70" spans="1:14" ht="12.75" customHeight="1" x14ac:dyDescent="0.2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</row>
    <row r="71" spans="1:14" ht="12.75" customHeight="1" x14ac:dyDescent="0.25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</row>
    <row r="72" spans="1:14" ht="12.75" customHeight="1" x14ac:dyDescent="0.25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</row>
    <row r="73" spans="1:14" s="9" customFormat="1" ht="12.75" customHeight="1" x14ac:dyDescent="0.2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</row>
    <row r="74" spans="1:14" s="9" customFormat="1" ht="12.75" customHeight="1" x14ac:dyDescent="0.25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</row>
    <row r="75" spans="1:14" s="9" customFormat="1" ht="12.75" customHeight="1" x14ac:dyDescent="0.2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</row>
    <row r="76" spans="1:14" s="9" customFormat="1" ht="12.75" customHeight="1" x14ac:dyDescent="0.25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</row>
    <row r="77" spans="1:14" s="9" customFormat="1" ht="12.75" customHeight="1" x14ac:dyDescent="0.25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</row>
    <row r="78" spans="1:14" s="9" customFormat="1" ht="12.75" customHeight="1" x14ac:dyDescent="0.2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</row>
    <row r="79" spans="1:14" s="9" customFormat="1" ht="12.75" customHeight="1" x14ac:dyDescent="0.25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</row>
    <row r="80" spans="1:14" s="9" customFormat="1" x14ac:dyDescent="0.2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</row>
    <row r="81" spans="1:17" s="9" customFormat="1" ht="17.25" customHeight="1" x14ac:dyDescent="0.25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</row>
    <row r="82" spans="1:17" s="9" customFormat="1" x14ac:dyDescent="0.25"/>
    <row r="83" spans="1:17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7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7" ht="12.75" customHeight="1" x14ac:dyDescent="0.25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1"/>
      <c r="P85" s="11"/>
      <c r="Q85" s="11"/>
    </row>
    <row r="86" spans="1:17" ht="12.75" customHeight="1" x14ac:dyDescent="0.25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1"/>
      <c r="P86" s="11"/>
      <c r="Q86" s="11"/>
    </row>
    <row r="87" spans="1:17" ht="12.75" customHeight="1" x14ac:dyDescent="0.25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1"/>
      <c r="P87" s="11"/>
      <c r="Q87" s="11"/>
    </row>
    <row r="88" spans="1:17" ht="12.75" customHeight="1" x14ac:dyDescent="0.25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1"/>
      <c r="P88" s="11"/>
      <c r="Q88" s="11"/>
    </row>
    <row r="89" spans="1:17" ht="12.75" customHeight="1" x14ac:dyDescent="0.25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1"/>
      <c r="P89" s="11"/>
      <c r="Q89" s="11"/>
    </row>
    <row r="90" spans="1:17" ht="12.75" customHeight="1" x14ac:dyDescent="0.25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1"/>
      <c r="P90" s="11"/>
      <c r="Q90" s="11"/>
    </row>
    <row r="91" spans="1:17" ht="12.75" customHeight="1" x14ac:dyDescent="0.25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1"/>
      <c r="P91" s="11"/>
      <c r="Q91" s="11"/>
    </row>
    <row r="92" spans="1:17" ht="12.75" customHeight="1" x14ac:dyDescent="0.25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1"/>
      <c r="P92" s="11"/>
      <c r="Q92" s="11"/>
    </row>
    <row r="93" spans="1:17" ht="12.75" customHeight="1" x14ac:dyDescent="0.25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1"/>
      <c r="P93" s="11"/>
      <c r="Q93" s="11"/>
    </row>
    <row r="94" spans="1:17" ht="12.75" customHeight="1" x14ac:dyDescent="0.25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1"/>
      <c r="P94" s="11"/>
      <c r="Q94" s="11"/>
    </row>
    <row r="95" spans="1:17" ht="12.75" customHeight="1" x14ac:dyDescent="0.25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1"/>
      <c r="P95" s="11"/>
      <c r="Q95" s="11"/>
    </row>
    <row r="96" spans="1:17" ht="12.75" customHeight="1" x14ac:dyDescent="0.25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1"/>
      <c r="P96" s="11"/>
      <c r="Q96" s="11"/>
    </row>
    <row r="97" spans="1:17" ht="12.75" customHeight="1" x14ac:dyDescent="0.25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1"/>
      <c r="P97" s="11"/>
      <c r="Q97" s="11"/>
    </row>
    <row r="98" spans="1:17" ht="12.75" customHeight="1" x14ac:dyDescent="0.25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1"/>
      <c r="P98" s="11"/>
      <c r="Q98" s="11"/>
    </row>
    <row r="99" spans="1:17" ht="12.75" customHeight="1" x14ac:dyDescent="0.25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1"/>
      <c r="P99" s="11"/>
      <c r="Q99" s="11"/>
    </row>
    <row r="100" spans="1:17" ht="12.75" customHeight="1" x14ac:dyDescent="0.25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1"/>
      <c r="P100" s="11"/>
      <c r="Q100" s="11"/>
    </row>
    <row r="101" spans="1:17" ht="12.75" customHeight="1" x14ac:dyDescent="0.25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1"/>
      <c r="P101" s="11"/>
      <c r="Q101" s="11"/>
    </row>
    <row r="102" spans="1:17" ht="12.75" customHeight="1" x14ac:dyDescent="0.25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1"/>
      <c r="P102" s="11"/>
      <c r="Q102" s="11"/>
    </row>
    <row r="103" spans="1:17" ht="12.75" customHeight="1" x14ac:dyDescent="0.25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1"/>
      <c r="P103" s="11"/>
      <c r="Q103" s="11"/>
    </row>
    <row r="104" spans="1:17" ht="12.75" customHeight="1" x14ac:dyDescent="0.25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1"/>
      <c r="P104" s="11"/>
      <c r="Q104" s="11"/>
    </row>
    <row r="105" spans="1:17" ht="12.75" customHeight="1" x14ac:dyDescent="0.25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1"/>
      <c r="P105" s="11"/>
      <c r="Q105" s="11"/>
    </row>
    <row r="106" spans="1:17" ht="12.75" customHeight="1" x14ac:dyDescent="0.25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1"/>
      <c r="P106" s="11"/>
      <c r="Q106" s="11"/>
    </row>
    <row r="107" spans="1:17" ht="12.75" customHeight="1" x14ac:dyDescent="0.25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1"/>
      <c r="P107" s="11"/>
      <c r="Q107" s="11"/>
    </row>
    <row r="108" spans="1:17" ht="12.75" customHeight="1" x14ac:dyDescent="0.25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1"/>
      <c r="P108" s="11"/>
      <c r="Q108" s="11"/>
    </row>
    <row r="109" spans="1:17" ht="12.75" customHeight="1" x14ac:dyDescent="0.25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1"/>
      <c r="P109" s="11"/>
      <c r="Q109" s="11"/>
    </row>
    <row r="110" spans="1:17" ht="12.75" customHeight="1" x14ac:dyDescent="0.25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1"/>
      <c r="P110" s="11"/>
      <c r="Q110" s="11"/>
    </row>
    <row r="111" spans="1:17" ht="12.75" customHeight="1" x14ac:dyDescent="0.25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1"/>
      <c r="P111" s="11"/>
      <c r="Q111" s="11"/>
    </row>
    <row r="112" spans="1:17" ht="12.75" customHeight="1" x14ac:dyDescent="0.25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1"/>
      <c r="P112" s="11"/>
      <c r="Q112" s="11"/>
    </row>
    <row r="113" spans="1:17" ht="12.75" customHeight="1" x14ac:dyDescent="0.25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1"/>
      <c r="P113" s="11"/>
      <c r="Q113" s="11"/>
    </row>
    <row r="114" spans="1:17" ht="12.75" customHeight="1" x14ac:dyDescent="0.25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1"/>
      <c r="P114" s="11"/>
      <c r="Q114" s="11"/>
    </row>
    <row r="115" spans="1:17" ht="12.75" customHeight="1" x14ac:dyDescent="0.25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1"/>
      <c r="P115" s="11"/>
      <c r="Q115" s="11"/>
    </row>
    <row r="116" spans="1:17" ht="12.75" customHeight="1" x14ac:dyDescent="0.25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1"/>
      <c r="P116" s="11"/>
      <c r="Q116" s="11"/>
    </row>
    <row r="117" spans="1:17" ht="12.75" customHeight="1" x14ac:dyDescent="0.25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1"/>
      <c r="P117" s="11"/>
      <c r="Q117" s="11"/>
    </row>
    <row r="118" spans="1:17" ht="12.75" customHeight="1" x14ac:dyDescent="0.25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1"/>
      <c r="P118" s="11"/>
      <c r="Q118" s="11"/>
    </row>
    <row r="119" spans="1:17" ht="12.7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1"/>
      <c r="P119" s="11"/>
      <c r="Q119" s="11"/>
    </row>
    <row r="120" spans="1:17" ht="12.7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1"/>
      <c r="P120" s="11"/>
      <c r="Q120" s="11"/>
    </row>
    <row r="121" spans="1:17" ht="12.7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1"/>
      <c r="P121" s="11"/>
      <c r="Q121" s="11"/>
    </row>
    <row r="122" spans="1:17" ht="12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1"/>
      <c r="P122" s="11"/>
      <c r="Q122" s="11"/>
    </row>
    <row r="123" spans="1:17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1:14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1:14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1:14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1:14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1:14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1:14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1:14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1:14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1:14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1:14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1:14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1:14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1:14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1:14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1:14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1:14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1:14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1:14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1:14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1:14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1:14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1:14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1:14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1:14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1:14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1:14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1:14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1:14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1:14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1:14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1:14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1:14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1:14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1:14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1:14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1:14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1:14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1:14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1:14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1:14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1:14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1:14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1:14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1:14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1:14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1:14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1:14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1:14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1:14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1:14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1:14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1:14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1:14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1:14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1:14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1:14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1:14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1:14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1:14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1:14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1:14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1:14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1:14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1:14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1:14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1:14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1:14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1:14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1:14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1:14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1:14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1:14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1:14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1:14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1:14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1:14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1:14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1:14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1:14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1:14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1:14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1:14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1:14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1:14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1:14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1:14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1:14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1:14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1:14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1:14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1:14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1:14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1:14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1:14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1:14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1:14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1:14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1:14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1:14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1:14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1:14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1:14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1:14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1:14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1:14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1:14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1:14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1:14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1:14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1:14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1:14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1:14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1:14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1:14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1:14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1:14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1:14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1:14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1:14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1:14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1:14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1:14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1:14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1:14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1:14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1:14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1:14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1:14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1:14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  <row r="511" spans="1:14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1:14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</row>
    <row r="513" spans="1:14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1:14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</row>
    <row r="515" spans="1:14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</row>
    <row r="516" spans="1:14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</row>
    <row r="517" spans="1:14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</row>
    <row r="518" spans="1:14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</row>
    <row r="519" spans="1:14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</row>
    <row r="520" spans="1:14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</row>
    <row r="521" spans="1:14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</row>
    <row r="522" spans="1:14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</row>
    <row r="523" spans="1:14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</row>
    <row r="524" spans="1:14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</row>
    <row r="525" spans="1:14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</row>
    <row r="526" spans="1:14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</row>
    <row r="527" spans="1:14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</row>
    <row r="528" spans="1:14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</row>
    <row r="529" spans="1:14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</row>
    <row r="530" spans="1:14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</row>
    <row r="531" spans="1:14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</row>
    <row r="532" spans="1:14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</row>
    <row r="533" spans="1:14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</row>
    <row r="534" spans="1:14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</row>
    <row r="535" spans="1:14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</row>
    <row r="536" spans="1:14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</row>
    <row r="537" spans="1:14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</row>
    <row r="538" spans="1:14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</row>
    <row r="539" spans="1:14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</row>
    <row r="540" spans="1:14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</row>
    <row r="541" spans="1:14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</row>
    <row r="542" spans="1:14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</row>
    <row r="543" spans="1:14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</row>
    <row r="544" spans="1:14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</row>
    <row r="545" spans="1:14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</row>
    <row r="546" spans="1:14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</row>
    <row r="547" spans="1:14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</row>
    <row r="548" spans="1:14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</row>
    <row r="549" spans="1:14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</row>
    <row r="550" spans="1:14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</row>
    <row r="551" spans="1:14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</row>
    <row r="552" spans="1:14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</row>
    <row r="553" spans="1:14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</row>
    <row r="554" spans="1:14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</row>
    <row r="555" spans="1:14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</row>
    <row r="556" spans="1:14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</row>
    <row r="557" spans="1:14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</row>
    <row r="558" spans="1:14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</row>
    <row r="559" spans="1:14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</row>
    <row r="560" spans="1:14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</row>
    <row r="561" spans="1:14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</row>
    <row r="562" spans="1:14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</row>
    <row r="563" spans="1:14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</row>
    <row r="564" spans="1:14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</row>
    <row r="565" spans="1:14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</row>
    <row r="566" spans="1:14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</row>
    <row r="567" spans="1:14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</row>
    <row r="568" spans="1:14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</row>
    <row r="569" spans="1:14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</row>
    <row r="570" spans="1:14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</row>
    <row r="571" spans="1:14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</row>
    <row r="572" spans="1:14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</row>
    <row r="573" spans="1:14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</row>
    <row r="574" spans="1:14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</row>
    <row r="575" spans="1:14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</row>
    <row r="576" spans="1:14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</row>
    <row r="577" spans="1:14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</row>
    <row r="578" spans="1:14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</row>
    <row r="579" spans="1:14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</row>
    <row r="580" spans="1:14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</row>
    <row r="581" spans="1:14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</row>
    <row r="582" spans="1:14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</row>
    <row r="583" spans="1:14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</row>
    <row r="584" spans="1:14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</row>
    <row r="585" spans="1:14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</row>
    <row r="586" spans="1:14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</row>
    <row r="587" spans="1:14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</row>
    <row r="588" spans="1:14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</row>
    <row r="589" spans="1:14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</row>
    <row r="590" spans="1:14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</row>
    <row r="591" spans="1:14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</row>
    <row r="592" spans="1:14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</row>
    <row r="593" spans="1:14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</row>
    <row r="594" spans="1:14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</row>
    <row r="595" spans="1:14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</row>
    <row r="596" spans="1:14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</row>
    <row r="597" spans="1:14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</row>
    <row r="598" spans="1:14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</row>
    <row r="599" spans="1:14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</row>
    <row r="600" spans="1:14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</row>
    <row r="601" spans="1:14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</row>
    <row r="602" spans="1:14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</row>
    <row r="603" spans="1:14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</row>
    <row r="604" spans="1:14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</row>
    <row r="605" spans="1:14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</row>
    <row r="606" spans="1:14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</row>
    <row r="607" spans="1:14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</row>
    <row r="608" spans="1:14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</row>
    <row r="609" spans="1:14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</row>
    <row r="610" spans="1:14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</row>
    <row r="611" spans="1:14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</row>
    <row r="612" spans="1:14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</row>
    <row r="613" spans="1:14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</row>
    <row r="614" spans="1:14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</row>
    <row r="615" spans="1:14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</row>
    <row r="616" spans="1:14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</row>
    <row r="617" spans="1:14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</row>
    <row r="618" spans="1:14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</row>
    <row r="619" spans="1:14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</row>
    <row r="620" spans="1:14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</row>
    <row r="621" spans="1:14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</row>
    <row r="622" spans="1:14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</row>
    <row r="623" spans="1:14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</row>
    <row r="624" spans="1:14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</row>
    <row r="625" spans="1:14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</row>
    <row r="626" spans="1:14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</row>
    <row r="627" spans="1:14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</row>
    <row r="628" spans="1:14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</row>
    <row r="629" spans="1:14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</row>
    <row r="630" spans="1:14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</row>
    <row r="631" spans="1:14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</row>
    <row r="632" spans="1:14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</row>
    <row r="633" spans="1:14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</row>
    <row r="634" spans="1:14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</row>
    <row r="635" spans="1:14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</row>
    <row r="636" spans="1:14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</row>
    <row r="637" spans="1:14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</row>
    <row r="638" spans="1:14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</row>
    <row r="639" spans="1:14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</row>
    <row r="640" spans="1:14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</row>
    <row r="641" spans="1:14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</row>
    <row r="642" spans="1:14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</row>
    <row r="643" spans="1:14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</row>
    <row r="644" spans="1:14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</row>
    <row r="645" spans="1:14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</row>
    <row r="646" spans="1:14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</row>
    <row r="647" spans="1:14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</row>
    <row r="648" spans="1:14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</row>
    <row r="649" spans="1:14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</row>
    <row r="650" spans="1:14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</row>
    <row r="651" spans="1:14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</row>
    <row r="652" spans="1:14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</row>
    <row r="653" spans="1:14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</row>
    <row r="654" spans="1:14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</row>
    <row r="655" spans="1:14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</row>
    <row r="656" spans="1:14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</row>
    <row r="657" spans="1:14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</row>
    <row r="658" spans="1:14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</row>
    <row r="659" spans="1:14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</row>
    <row r="660" spans="1:14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</row>
    <row r="661" spans="1:14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</row>
    <row r="662" spans="1:14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</row>
    <row r="663" spans="1:14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</row>
    <row r="664" spans="1:14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</row>
    <row r="665" spans="1:14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</row>
    <row r="666" spans="1:14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</row>
    <row r="667" spans="1:14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</row>
    <row r="668" spans="1:14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</row>
    <row r="669" spans="1:14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</row>
    <row r="670" spans="1:14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</row>
    <row r="671" spans="1:14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</row>
    <row r="672" spans="1:14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</row>
    <row r="673" spans="1:14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</row>
    <row r="674" spans="1:14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</row>
    <row r="675" spans="1:14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</row>
    <row r="676" spans="1:14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</row>
    <row r="677" spans="1:14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</row>
    <row r="678" spans="1:14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</row>
    <row r="679" spans="1:14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</row>
    <row r="680" spans="1:14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</row>
    <row r="681" spans="1:14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</row>
    <row r="682" spans="1:14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</row>
    <row r="683" spans="1:14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</row>
    <row r="684" spans="1:14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</row>
    <row r="685" spans="1:14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</row>
    <row r="686" spans="1:14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</row>
    <row r="687" spans="1:14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</row>
    <row r="688" spans="1:14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</row>
    <row r="689" spans="1:14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</row>
    <row r="690" spans="1:14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</row>
    <row r="691" spans="1:14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</row>
    <row r="692" spans="1:14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</row>
    <row r="693" spans="1:14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</row>
    <row r="694" spans="1:14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</row>
    <row r="695" spans="1:14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</row>
    <row r="696" spans="1:14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</row>
    <row r="697" spans="1:14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</row>
    <row r="698" spans="1:14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</row>
    <row r="699" spans="1:14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</row>
    <row r="700" spans="1:14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</row>
    <row r="701" spans="1:14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</row>
    <row r="702" spans="1:14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</row>
    <row r="703" spans="1:14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</row>
    <row r="704" spans="1:14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</row>
    <row r="705" spans="1:14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</row>
    <row r="706" spans="1:14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</row>
    <row r="707" spans="1:14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</row>
    <row r="708" spans="1:14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</row>
    <row r="709" spans="1:14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</row>
    <row r="710" spans="1:14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</row>
    <row r="711" spans="1:14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</row>
    <row r="712" spans="1:14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</row>
    <row r="713" spans="1:14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</row>
    <row r="714" spans="1:14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</row>
    <row r="715" spans="1:14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</row>
    <row r="716" spans="1:14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</row>
    <row r="717" spans="1:14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</row>
    <row r="718" spans="1:14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</row>
    <row r="719" spans="1:14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</row>
    <row r="720" spans="1:14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</row>
    <row r="721" spans="1:14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</row>
    <row r="722" spans="1:14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</row>
    <row r="723" spans="1:14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</row>
    <row r="724" spans="1:14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</row>
    <row r="725" spans="1:14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</row>
    <row r="726" spans="1:14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</row>
    <row r="727" spans="1:14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</row>
    <row r="728" spans="1:14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</row>
    <row r="729" spans="1:14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</row>
    <row r="730" spans="1:14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</row>
    <row r="731" spans="1:14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</row>
    <row r="732" spans="1:14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</row>
    <row r="733" spans="1:14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</row>
    <row r="734" spans="1:14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</row>
    <row r="735" spans="1:14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</row>
    <row r="736" spans="1:14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</row>
    <row r="737" spans="1:14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</row>
    <row r="738" spans="1:14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</row>
    <row r="739" spans="1:14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</row>
    <row r="740" spans="1:14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</row>
    <row r="741" spans="1:14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</row>
    <row r="742" spans="1:14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</row>
    <row r="743" spans="1:14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</row>
    <row r="744" spans="1:14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</row>
    <row r="745" spans="1:14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</row>
    <row r="746" spans="1:14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</row>
    <row r="747" spans="1:14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</row>
    <row r="748" spans="1:14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</row>
    <row r="749" spans="1:14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</row>
    <row r="750" spans="1:14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</row>
    <row r="751" spans="1:14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</row>
    <row r="752" spans="1:14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</row>
    <row r="753" spans="1:14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</row>
    <row r="754" spans="1:14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</row>
    <row r="755" spans="1:14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</row>
    <row r="756" spans="1:14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</row>
    <row r="757" spans="1:14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</row>
    <row r="758" spans="1:14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</row>
    <row r="759" spans="1:14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</row>
    <row r="760" spans="1:14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</row>
    <row r="761" spans="1:14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</row>
    <row r="762" spans="1:14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</row>
    <row r="763" spans="1:14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</row>
    <row r="764" spans="1:14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</row>
    <row r="765" spans="1:14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</row>
    <row r="766" spans="1:14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</row>
    <row r="767" spans="1:14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</row>
    <row r="768" spans="1:14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</row>
    <row r="769" spans="1:14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</row>
    <row r="770" spans="1:14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</row>
    <row r="771" spans="1:14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</row>
    <row r="772" spans="1:14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</row>
    <row r="773" spans="1:14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</row>
    <row r="774" spans="1:14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</row>
    <row r="775" spans="1:14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</row>
    <row r="776" spans="1:14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</row>
    <row r="777" spans="1:14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</row>
    <row r="778" spans="1:14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</row>
    <row r="779" spans="1:14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</row>
    <row r="780" spans="1:14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</row>
    <row r="781" spans="1:14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</row>
    <row r="782" spans="1:14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</row>
    <row r="783" spans="1:14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</row>
    <row r="784" spans="1:14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</row>
    <row r="785" spans="1:14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</row>
    <row r="786" spans="1:14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</row>
    <row r="787" spans="1:14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</row>
    <row r="788" spans="1:14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</row>
    <row r="789" spans="1:14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</row>
    <row r="790" spans="1:14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</row>
    <row r="791" spans="1:14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</row>
    <row r="792" spans="1:14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</row>
    <row r="793" spans="1:14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</row>
    <row r="794" spans="1:14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</row>
    <row r="795" spans="1:14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</row>
    <row r="796" spans="1:14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</row>
    <row r="797" spans="1:14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</row>
    <row r="798" spans="1:14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</row>
    <row r="799" spans="1:14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</row>
    <row r="800" spans="1:14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</row>
    <row r="801" spans="1:14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</row>
    <row r="802" spans="1:14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</row>
    <row r="803" spans="1:14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</row>
    <row r="804" spans="1:14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</row>
    <row r="805" spans="1:14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</row>
    <row r="806" spans="1:14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</row>
    <row r="807" spans="1:14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</row>
    <row r="808" spans="1:14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</row>
    <row r="809" spans="1:14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</row>
    <row r="810" spans="1:14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</row>
    <row r="811" spans="1:14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</row>
    <row r="812" spans="1:14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</row>
    <row r="813" spans="1:14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</row>
    <row r="814" spans="1:14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</row>
    <row r="815" spans="1:14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</row>
    <row r="816" spans="1:14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</row>
    <row r="817" spans="1:14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</row>
    <row r="818" spans="1:14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</row>
    <row r="819" spans="1:14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</row>
    <row r="820" spans="1:14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</row>
    <row r="821" spans="1:14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</row>
    <row r="822" spans="1:14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</row>
    <row r="823" spans="1:14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</row>
    <row r="824" spans="1:14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</row>
    <row r="825" spans="1:14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</row>
    <row r="826" spans="1:14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</row>
    <row r="827" spans="1:14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</row>
    <row r="828" spans="1:14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</row>
    <row r="829" spans="1:14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</row>
    <row r="830" spans="1:14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</row>
    <row r="831" spans="1:14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</row>
    <row r="832" spans="1:14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</row>
    <row r="833" spans="1:14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</row>
    <row r="834" spans="1:14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</row>
    <row r="835" spans="1:14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</row>
    <row r="836" spans="1:14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</row>
    <row r="837" spans="1:14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</row>
    <row r="838" spans="1:14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</row>
    <row r="839" spans="1:14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</row>
    <row r="840" spans="1:14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</row>
    <row r="841" spans="1:14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</row>
    <row r="842" spans="1:14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</row>
    <row r="843" spans="1:14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</row>
    <row r="844" spans="1:14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</row>
    <row r="845" spans="1:14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</row>
    <row r="846" spans="1:14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</row>
    <row r="847" spans="1:14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</row>
    <row r="848" spans="1:14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</row>
    <row r="849" spans="1:14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</row>
    <row r="850" spans="1:14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</row>
    <row r="851" spans="1:14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</row>
    <row r="852" spans="1:14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</row>
    <row r="853" spans="1:14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</row>
    <row r="854" spans="1:14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</row>
    <row r="855" spans="1:14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</row>
    <row r="856" spans="1:14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</row>
    <row r="857" spans="1:14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</row>
    <row r="858" spans="1:14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</row>
    <row r="859" spans="1:14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</row>
    <row r="860" spans="1:14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</row>
    <row r="861" spans="1:14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</row>
    <row r="862" spans="1:14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</row>
    <row r="863" spans="1:14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</row>
    <row r="864" spans="1:14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</row>
    <row r="865" spans="1:14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</row>
    <row r="866" spans="1:14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</row>
    <row r="867" spans="1:14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</row>
    <row r="868" spans="1:14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</row>
    <row r="869" spans="1:14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</row>
    <row r="870" spans="1:14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</row>
    <row r="871" spans="1:14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</row>
    <row r="872" spans="1:14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</row>
    <row r="873" spans="1:14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</row>
    <row r="874" spans="1:14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</row>
    <row r="875" spans="1:14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</row>
    <row r="876" spans="1:14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</row>
    <row r="877" spans="1:14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</row>
    <row r="878" spans="1:14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</row>
    <row r="879" spans="1:14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</row>
    <row r="880" spans="1:14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</row>
    <row r="881" spans="1:14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</row>
    <row r="882" spans="1:14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</row>
    <row r="883" spans="1:14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</row>
    <row r="884" spans="1:14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</row>
    <row r="885" spans="1:14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</row>
    <row r="886" spans="1:14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</row>
    <row r="887" spans="1:14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</row>
    <row r="888" spans="1:14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</row>
    <row r="889" spans="1:14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</row>
    <row r="890" spans="1:14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</row>
    <row r="891" spans="1:14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</row>
    <row r="892" spans="1:14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</row>
    <row r="893" spans="1:14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</row>
    <row r="894" spans="1:14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</row>
    <row r="895" spans="1:14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</row>
    <row r="896" spans="1:14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</row>
    <row r="897" spans="1:14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</row>
    <row r="898" spans="1:14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</row>
    <row r="899" spans="1:14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</row>
    <row r="900" spans="1:14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</row>
    <row r="901" spans="1:14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</row>
    <row r="902" spans="1:14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</row>
    <row r="903" spans="1:14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</row>
    <row r="904" spans="1:14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</row>
    <row r="905" spans="1:14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</row>
    <row r="906" spans="1:14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</row>
    <row r="907" spans="1:14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</row>
    <row r="908" spans="1:14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</row>
    <row r="909" spans="1:14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</row>
    <row r="910" spans="1:14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</row>
    <row r="911" spans="1:14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</row>
    <row r="912" spans="1:14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</row>
    <row r="913" spans="1:14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</row>
    <row r="914" spans="1:14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</row>
    <row r="915" spans="1:14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</row>
    <row r="916" spans="1:14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</row>
    <row r="917" spans="1:14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</row>
    <row r="918" spans="1:14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</row>
    <row r="919" spans="1:14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</row>
    <row r="920" spans="1:14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</row>
    <row r="921" spans="1:14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</row>
    <row r="922" spans="1:14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</row>
    <row r="923" spans="1:14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</row>
    <row r="924" spans="1:14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</row>
    <row r="925" spans="1:14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</row>
    <row r="926" spans="1:14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</row>
    <row r="927" spans="1:14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</row>
    <row r="928" spans="1:14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</row>
    <row r="929" spans="1:14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</row>
    <row r="930" spans="1:14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</row>
    <row r="931" spans="1:14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</row>
    <row r="932" spans="1:14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</row>
    <row r="933" spans="1:14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</row>
    <row r="934" spans="1:14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</row>
    <row r="935" spans="1:14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</row>
    <row r="936" spans="1:14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</row>
    <row r="937" spans="1:14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</row>
    <row r="938" spans="1:14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</row>
    <row r="939" spans="1:14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</row>
    <row r="940" spans="1:14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</row>
    <row r="941" spans="1:14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</row>
    <row r="942" spans="1:14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</row>
    <row r="943" spans="1:14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</row>
    <row r="944" spans="1:14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</row>
    <row r="945" spans="1:14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</row>
    <row r="946" spans="1:14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</row>
    <row r="947" spans="1:14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</row>
    <row r="948" spans="1:14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</row>
    <row r="949" spans="1:14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</row>
    <row r="950" spans="1:14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</row>
    <row r="951" spans="1:14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</row>
    <row r="952" spans="1:14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</row>
    <row r="953" spans="1:14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</row>
    <row r="954" spans="1:14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</row>
    <row r="955" spans="1:14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</row>
    <row r="956" spans="1:14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</row>
    <row r="957" spans="1:14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</row>
    <row r="958" spans="1:14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</row>
    <row r="959" spans="1:14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</row>
    <row r="960" spans="1:14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</row>
    <row r="961" spans="1:14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</row>
    <row r="962" spans="1:14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</row>
    <row r="963" spans="1:14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</row>
    <row r="964" spans="1:14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</row>
    <row r="965" spans="1:14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</row>
    <row r="966" spans="1:14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</row>
    <row r="967" spans="1:14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</row>
    <row r="968" spans="1:14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</row>
    <row r="969" spans="1:14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</row>
    <row r="970" spans="1:14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</row>
    <row r="971" spans="1:14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</row>
    <row r="972" spans="1:14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</row>
    <row r="973" spans="1:14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</row>
    <row r="974" spans="1:14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</row>
    <row r="975" spans="1:14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</row>
    <row r="976" spans="1:14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</row>
    <row r="977" spans="1:14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</row>
    <row r="978" spans="1:14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</row>
    <row r="979" spans="1:14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</row>
    <row r="980" spans="1:14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</row>
    <row r="981" spans="1:14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</row>
    <row r="982" spans="1:14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</row>
    <row r="983" spans="1:14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</row>
    <row r="984" spans="1:14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</row>
    <row r="985" spans="1:14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</row>
    <row r="986" spans="1:14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</row>
    <row r="987" spans="1:14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</row>
    <row r="988" spans="1:14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</row>
    <row r="989" spans="1:14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</row>
    <row r="990" spans="1:14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</row>
    <row r="991" spans="1:14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</row>
    <row r="992" spans="1:14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</row>
    <row r="993" spans="1:14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</row>
    <row r="994" spans="1:14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</row>
    <row r="995" spans="1:14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</row>
    <row r="996" spans="1:14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</row>
    <row r="997" spans="1:14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</row>
    <row r="998" spans="1:14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</row>
    <row r="999" spans="1:14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</row>
    <row r="1000" spans="1:14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</row>
    <row r="1001" spans="1:14" x14ac:dyDescent="0.2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</row>
    <row r="1002" spans="1:14" x14ac:dyDescent="0.2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</row>
    <row r="1003" spans="1:14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</row>
    <row r="1004" spans="1:14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</row>
    <row r="1005" spans="1:14" x14ac:dyDescent="0.2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</row>
    <row r="1006" spans="1:14" x14ac:dyDescent="0.2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</row>
    <row r="1007" spans="1:14" x14ac:dyDescent="0.2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</row>
    <row r="1008" spans="1:14" x14ac:dyDescent="0.2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</row>
    <row r="1009" spans="1:14" x14ac:dyDescent="0.2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</row>
    <row r="1010" spans="1:14" x14ac:dyDescent="0.2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</row>
    <row r="1011" spans="1:14" x14ac:dyDescent="0.2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</row>
    <row r="1012" spans="1:14" x14ac:dyDescent="0.2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</row>
    <row r="1013" spans="1:14" x14ac:dyDescent="0.2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</row>
    <row r="1014" spans="1:14" x14ac:dyDescent="0.2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</row>
    <row r="1015" spans="1:14" x14ac:dyDescent="0.2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</row>
    <row r="1016" spans="1:14" x14ac:dyDescent="0.2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</row>
    <row r="1017" spans="1:14" x14ac:dyDescent="0.2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</row>
    <row r="1018" spans="1:14" x14ac:dyDescent="0.2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</row>
    <row r="1019" spans="1:14" x14ac:dyDescent="0.2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</row>
    <row r="1020" spans="1:14" x14ac:dyDescent="0.2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</row>
    <row r="1021" spans="1:14" x14ac:dyDescent="0.2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</row>
    <row r="1022" spans="1:14" x14ac:dyDescent="0.2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</row>
    <row r="1023" spans="1:14" x14ac:dyDescent="0.2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</row>
    <row r="1024" spans="1:14" x14ac:dyDescent="0.2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</row>
    <row r="1025" spans="1:14" x14ac:dyDescent="0.2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</row>
    <row r="1026" spans="1:14" x14ac:dyDescent="0.2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</row>
    <row r="1027" spans="1:14" x14ac:dyDescent="0.2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</row>
    <row r="1028" spans="1:14" x14ac:dyDescent="0.2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</row>
    <row r="1029" spans="1:14" x14ac:dyDescent="0.2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</row>
    <row r="1030" spans="1:14" x14ac:dyDescent="0.2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</row>
    <row r="1031" spans="1:14" x14ac:dyDescent="0.2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</row>
    <row r="1032" spans="1:14" x14ac:dyDescent="0.2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</row>
    <row r="1033" spans="1:14" x14ac:dyDescent="0.2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</row>
    <row r="1034" spans="1:14" x14ac:dyDescent="0.2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</row>
    <row r="1035" spans="1:14" x14ac:dyDescent="0.2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</row>
    <row r="1036" spans="1:14" x14ac:dyDescent="0.2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</row>
    <row r="1037" spans="1:14" x14ac:dyDescent="0.2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</row>
    <row r="1038" spans="1:14" x14ac:dyDescent="0.2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</row>
    <row r="1039" spans="1:14" x14ac:dyDescent="0.2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</row>
    <row r="1040" spans="1:14" x14ac:dyDescent="0.2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</row>
    <row r="1041" spans="1:14" x14ac:dyDescent="0.2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</row>
    <row r="1042" spans="1:14" x14ac:dyDescent="0.2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</row>
    <row r="1043" spans="1:14" x14ac:dyDescent="0.2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</row>
    <row r="1044" spans="1:14" x14ac:dyDescent="0.2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</row>
    <row r="1045" spans="1:14" x14ac:dyDescent="0.2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</row>
    <row r="1046" spans="1:14" x14ac:dyDescent="0.2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</row>
    <row r="1047" spans="1:14" x14ac:dyDescent="0.2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</row>
    <row r="1048" spans="1:14" x14ac:dyDescent="0.2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</row>
    <row r="1049" spans="1:14" x14ac:dyDescent="0.2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</row>
    <row r="1050" spans="1:14" x14ac:dyDescent="0.2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</row>
    <row r="1051" spans="1:14" x14ac:dyDescent="0.2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</row>
    <row r="1052" spans="1:14" x14ac:dyDescent="0.2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</row>
    <row r="1053" spans="1:14" x14ac:dyDescent="0.2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</row>
    <row r="1054" spans="1:14" x14ac:dyDescent="0.2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</row>
    <row r="1055" spans="1:14" x14ac:dyDescent="0.2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</row>
    <row r="1056" spans="1:14" x14ac:dyDescent="0.2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</row>
    <row r="1057" spans="1:14" x14ac:dyDescent="0.2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</row>
    <row r="1058" spans="1:14" x14ac:dyDescent="0.2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</row>
    <row r="1059" spans="1:14" x14ac:dyDescent="0.2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</row>
    <row r="1060" spans="1:14" x14ac:dyDescent="0.2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</row>
    <row r="1061" spans="1:14" x14ac:dyDescent="0.2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</row>
    <row r="1062" spans="1:14" x14ac:dyDescent="0.2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</row>
    <row r="1063" spans="1:14" x14ac:dyDescent="0.2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</row>
    <row r="1064" spans="1:14" x14ac:dyDescent="0.2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</row>
    <row r="1065" spans="1:14" x14ac:dyDescent="0.2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</row>
    <row r="1066" spans="1:14" x14ac:dyDescent="0.2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</row>
    <row r="1067" spans="1:14" x14ac:dyDescent="0.2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</row>
    <row r="1068" spans="1:14" x14ac:dyDescent="0.2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</row>
    <row r="1069" spans="1:14" x14ac:dyDescent="0.2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</row>
    <row r="1070" spans="1:14" x14ac:dyDescent="0.2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</row>
    <row r="1071" spans="1:14" x14ac:dyDescent="0.2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</row>
    <row r="1072" spans="1:14" x14ac:dyDescent="0.2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</row>
    <row r="1073" spans="1:14" x14ac:dyDescent="0.2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</row>
    <row r="1074" spans="1:14" x14ac:dyDescent="0.2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</row>
    <row r="1075" spans="1:14" x14ac:dyDescent="0.2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</row>
    <row r="1076" spans="1:14" x14ac:dyDescent="0.2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</row>
    <row r="1077" spans="1:14" x14ac:dyDescent="0.2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</row>
    <row r="1078" spans="1:14" x14ac:dyDescent="0.2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</row>
    <row r="1079" spans="1:14" x14ac:dyDescent="0.2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</row>
    <row r="1080" spans="1:14" x14ac:dyDescent="0.2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</row>
    <row r="1081" spans="1:14" x14ac:dyDescent="0.2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</row>
    <row r="1082" spans="1:14" x14ac:dyDescent="0.2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</row>
    <row r="1083" spans="1:14" x14ac:dyDescent="0.2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</row>
    <row r="1084" spans="1:14" x14ac:dyDescent="0.2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</row>
    <row r="1085" spans="1:14" x14ac:dyDescent="0.2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</row>
    <row r="1086" spans="1:14" x14ac:dyDescent="0.2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</row>
    <row r="1087" spans="1:14" x14ac:dyDescent="0.2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</row>
    <row r="1088" spans="1:14" x14ac:dyDescent="0.2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</row>
    <row r="1089" spans="1:14" x14ac:dyDescent="0.2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</row>
    <row r="1090" spans="1:14" x14ac:dyDescent="0.2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</row>
    <row r="1091" spans="1:14" x14ac:dyDescent="0.2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</row>
    <row r="1092" spans="1:14" x14ac:dyDescent="0.2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</row>
    <row r="1093" spans="1:14" x14ac:dyDescent="0.2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</row>
    <row r="1094" spans="1:14" x14ac:dyDescent="0.2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</row>
    <row r="1095" spans="1:14" x14ac:dyDescent="0.2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</row>
    <row r="1096" spans="1:14" x14ac:dyDescent="0.2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</row>
    <row r="1097" spans="1:14" x14ac:dyDescent="0.2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</row>
    <row r="1098" spans="1:14" x14ac:dyDescent="0.2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</row>
    <row r="1099" spans="1:14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</row>
    <row r="1100" spans="1:14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</row>
    <row r="1101" spans="1:14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</row>
    <row r="1102" spans="1:14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</row>
    <row r="1103" spans="1:14" x14ac:dyDescent="0.2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</row>
    <row r="1104" spans="1:14" x14ac:dyDescent="0.2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</row>
    <row r="1105" spans="1:14" x14ac:dyDescent="0.2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</row>
    <row r="1106" spans="1:14" x14ac:dyDescent="0.2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</row>
    <row r="1107" spans="1:14" x14ac:dyDescent="0.2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</row>
    <row r="1108" spans="1:14" x14ac:dyDescent="0.2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</row>
    <row r="1109" spans="1:14" x14ac:dyDescent="0.2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</row>
    <row r="1110" spans="1:14" x14ac:dyDescent="0.2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</row>
    <row r="1111" spans="1:14" x14ac:dyDescent="0.2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</row>
    <row r="1112" spans="1:14" x14ac:dyDescent="0.2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</row>
    <row r="1113" spans="1:14" x14ac:dyDescent="0.2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</row>
    <row r="1114" spans="1:14" x14ac:dyDescent="0.2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</row>
    <row r="1115" spans="1:14" x14ac:dyDescent="0.2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</row>
    <row r="1116" spans="1:14" x14ac:dyDescent="0.2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</row>
    <row r="1117" spans="1:14" x14ac:dyDescent="0.2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</row>
    <row r="1118" spans="1:14" x14ac:dyDescent="0.2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</row>
    <row r="1119" spans="1:14" x14ac:dyDescent="0.2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</row>
    <row r="1120" spans="1:14" x14ac:dyDescent="0.2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</row>
    <row r="1121" spans="1:14" x14ac:dyDescent="0.2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</row>
    <row r="1122" spans="1:14" x14ac:dyDescent="0.2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</row>
    <row r="1123" spans="1:14" x14ac:dyDescent="0.2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</row>
    <row r="1124" spans="1:14" x14ac:dyDescent="0.2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</row>
    <row r="1125" spans="1:14" x14ac:dyDescent="0.2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</row>
    <row r="1126" spans="1:14" x14ac:dyDescent="0.2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</row>
    <row r="1127" spans="1:14" x14ac:dyDescent="0.2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</row>
    <row r="1128" spans="1:14" x14ac:dyDescent="0.2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</row>
    <row r="1129" spans="1:14" x14ac:dyDescent="0.2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</row>
    <row r="1130" spans="1:14" x14ac:dyDescent="0.2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</row>
    <row r="1131" spans="1:14" x14ac:dyDescent="0.2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</row>
    <row r="1132" spans="1:14" x14ac:dyDescent="0.2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</row>
    <row r="1133" spans="1:14" x14ac:dyDescent="0.2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</row>
    <row r="1134" spans="1:14" x14ac:dyDescent="0.2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</row>
    <row r="1135" spans="1:14" x14ac:dyDescent="0.2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</row>
    <row r="1136" spans="1:14" x14ac:dyDescent="0.2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</row>
    <row r="1137" spans="1:14" x14ac:dyDescent="0.2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</row>
    <row r="1138" spans="1:14" x14ac:dyDescent="0.2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</row>
    <row r="1139" spans="1:14" x14ac:dyDescent="0.2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</row>
    <row r="1140" spans="1:14" x14ac:dyDescent="0.2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</row>
    <row r="1141" spans="1:14" x14ac:dyDescent="0.2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</row>
    <row r="1142" spans="1:14" x14ac:dyDescent="0.2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</row>
    <row r="1143" spans="1:14" x14ac:dyDescent="0.2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</row>
    <row r="1144" spans="1:14" x14ac:dyDescent="0.2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</row>
    <row r="1145" spans="1:14" x14ac:dyDescent="0.2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</row>
    <row r="1146" spans="1:14" x14ac:dyDescent="0.2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</row>
    <row r="1147" spans="1:14" x14ac:dyDescent="0.2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</row>
    <row r="1148" spans="1:14" x14ac:dyDescent="0.2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</row>
    <row r="1149" spans="1:14" x14ac:dyDescent="0.25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</row>
    <row r="1150" spans="1:14" x14ac:dyDescent="0.25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</row>
    <row r="1151" spans="1:14" x14ac:dyDescent="0.25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</row>
    <row r="1152" spans="1:14" x14ac:dyDescent="0.25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</row>
    <row r="1153" spans="1:14" x14ac:dyDescent="0.25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</row>
    <row r="1154" spans="1:14" x14ac:dyDescent="0.25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</row>
    <row r="1155" spans="1:14" x14ac:dyDescent="0.25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</row>
    <row r="1156" spans="1:14" x14ac:dyDescent="0.25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</row>
    <row r="1157" spans="1:14" x14ac:dyDescent="0.25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</row>
    <row r="1158" spans="1:14" x14ac:dyDescent="0.25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</row>
    <row r="1159" spans="1:14" x14ac:dyDescent="0.25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</row>
    <row r="1160" spans="1:14" x14ac:dyDescent="0.25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</row>
    <row r="1161" spans="1:14" x14ac:dyDescent="0.25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</row>
    <row r="1162" spans="1:14" x14ac:dyDescent="0.25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</row>
    <row r="1163" spans="1:14" x14ac:dyDescent="0.25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</row>
    <row r="1164" spans="1:14" x14ac:dyDescent="0.25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</row>
    <row r="1165" spans="1:14" x14ac:dyDescent="0.25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</row>
    <row r="1166" spans="1:14" x14ac:dyDescent="0.25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</row>
    <row r="1167" spans="1:14" x14ac:dyDescent="0.25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</row>
    <row r="1168" spans="1:14" x14ac:dyDescent="0.25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</row>
    <row r="1169" spans="1:14" x14ac:dyDescent="0.25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</row>
    <row r="1170" spans="1:14" x14ac:dyDescent="0.25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</row>
    <row r="1171" spans="1:14" x14ac:dyDescent="0.25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</row>
    <row r="1172" spans="1:14" x14ac:dyDescent="0.25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</row>
    <row r="1173" spans="1:14" x14ac:dyDescent="0.25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</row>
    <row r="1174" spans="1:14" x14ac:dyDescent="0.25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</row>
    <row r="1175" spans="1:14" x14ac:dyDescent="0.25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</row>
    <row r="1176" spans="1:14" x14ac:dyDescent="0.25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</row>
    <row r="1177" spans="1:14" x14ac:dyDescent="0.25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</row>
    <row r="1178" spans="1:14" x14ac:dyDescent="0.25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</row>
    <row r="1179" spans="1:14" x14ac:dyDescent="0.25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</row>
    <row r="1180" spans="1:14" x14ac:dyDescent="0.25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</row>
    <row r="1181" spans="1:14" x14ac:dyDescent="0.25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</row>
    <row r="1182" spans="1:14" x14ac:dyDescent="0.25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</row>
    <row r="1183" spans="1:14" x14ac:dyDescent="0.25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</row>
    <row r="1184" spans="1:14" x14ac:dyDescent="0.25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</row>
    <row r="1185" spans="1:14" x14ac:dyDescent="0.25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</row>
    <row r="1186" spans="1:14" x14ac:dyDescent="0.25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</row>
    <row r="1187" spans="1:14" x14ac:dyDescent="0.25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</row>
    <row r="1188" spans="1:14" x14ac:dyDescent="0.25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</row>
    <row r="1189" spans="1:14" x14ac:dyDescent="0.25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</row>
    <row r="1190" spans="1:14" x14ac:dyDescent="0.25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</row>
    <row r="1191" spans="1:14" x14ac:dyDescent="0.25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</row>
    <row r="1192" spans="1:14" x14ac:dyDescent="0.25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</row>
    <row r="1193" spans="1:14" x14ac:dyDescent="0.25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</row>
    <row r="1194" spans="1:14" x14ac:dyDescent="0.25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</row>
    <row r="1195" spans="1:14" x14ac:dyDescent="0.25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</row>
    <row r="1196" spans="1:14" x14ac:dyDescent="0.25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</row>
    <row r="1197" spans="1:14" x14ac:dyDescent="0.25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</row>
    <row r="1198" spans="1:14" x14ac:dyDescent="0.25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</row>
    <row r="1199" spans="1:14" x14ac:dyDescent="0.25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</row>
    <row r="1200" spans="1:14" x14ac:dyDescent="0.25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</row>
    <row r="1201" spans="1:14" x14ac:dyDescent="0.25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</row>
    <row r="1202" spans="1:14" x14ac:dyDescent="0.25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</row>
    <row r="1203" spans="1:14" x14ac:dyDescent="0.25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</row>
    <row r="1204" spans="1:14" x14ac:dyDescent="0.25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</row>
    <row r="1205" spans="1:14" x14ac:dyDescent="0.25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</row>
    <row r="1206" spans="1:14" x14ac:dyDescent="0.25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</row>
    <row r="1207" spans="1:14" x14ac:dyDescent="0.25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</row>
    <row r="1208" spans="1:14" x14ac:dyDescent="0.25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</row>
    <row r="1209" spans="1:14" x14ac:dyDescent="0.25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</row>
    <row r="1210" spans="1:14" x14ac:dyDescent="0.25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</row>
    <row r="1211" spans="1:14" x14ac:dyDescent="0.25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</row>
    <row r="1212" spans="1:14" x14ac:dyDescent="0.25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</row>
    <row r="1213" spans="1:14" x14ac:dyDescent="0.25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</row>
    <row r="1214" spans="1:14" x14ac:dyDescent="0.25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</row>
    <row r="1215" spans="1:14" x14ac:dyDescent="0.25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</row>
    <row r="1216" spans="1:14" x14ac:dyDescent="0.25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</row>
    <row r="1217" spans="1:14" x14ac:dyDescent="0.25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</row>
    <row r="1218" spans="1:14" x14ac:dyDescent="0.25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</row>
    <row r="1219" spans="1:14" x14ac:dyDescent="0.25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</row>
    <row r="1220" spans="1:14" x14ac:dyDescent="0.25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</row>
    <row r="1221" spans="1:14" x14ac:dyDescent="0.25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</row>
    <row r="1222" spans="1:14" x14ac:dyDescent="0.25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</row>
    <row r="1223" spans="1:14" x14ac:dyDescent="0.25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</row>
    <row r="1224" spans="1:14" x14ac:dyDescent="0.25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</row>
    <row r="1225" spans="1:14" x14ac:dyDescent="0.25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</row>
    <row r="1226" spans="1:14" x14ac:dyDescent="0.25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</row>
    <row r="1227" spans="1:14" x14ac:dyDescent="0.25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</row>
    <row r="1228" spans="1:14" x14ac:dyDescent="0.25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</row>
    <row r="1229" spans="1:14" x14ac:dyDescent="0.25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</row>
    <row r="1230" spans="1:14" x14ac:dyDescent="0.25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</row>
    <row r="1231" spans="1:14" x14ac:dyDescent="0.25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</row>
    <row r="1232" spans="1:14" x14ac:dyDescent="0.25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</row>
    <row r="1233" spans="1:14" x14ac:dyDescent="0.25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</row>
    <row r="1234" spans="1:14" x14ac:dyDescent="0.25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</row>
    <row r="1235" spans="1:14" x14ac:dyDescent="0.25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</row>
    <row r="1236" spans="1:14" x14ac:dyDescent="0.25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</row>
    <row r="1237" spans="1:14" x14ac:dyDescent="0.25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</row>
    <row r="1238" spans="1:14" x14ac:dyDescent="0.25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</row>
    <row r="1239" spans="1:14" x14ac:dyDescent="0.25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</row>
    <row r="1240" spans="1:14" x14ac:dyDescent="0.25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</row>
    <row r="1241" spans="1:14" x14ac:dyDescent="0.25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</row>
    <row r="1242" spans="1:14" x14ac:dyDescent="0.25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</row>
    <row r="1243" spans="1:14" x14ac:dyDescent="0.25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</row>
    <row r="1244" spans="1:14" x14ac:dyDescent="0.25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</row>
    <row r="1245" spans="1:14" x14ac:dyDescent="0.25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</row>
    <row r="1246" spans="1:14" x14ac:dyDescent="0.25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</row>
    <row r="1247" spans="1:14" x14ac:dyDescent="0.25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</row>
    <row r="1248" spans="1:14" x14ac:dyDescent="0.25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</row>
    <row r="1249" spans="1:14" x14ac:dyDescent="0.25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</row>
    <row r="1250" spans="1:14" x14ac:dyDescent="0.25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</row>
    <row r="1251" spans="1:14" x14ac:dyDescent="0.25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</row>
    <row r="1252" spans="1:14" x14ac:dyDescent="0.25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</row>
    <row r="1253" spans="1:14" x14ac:dyDescent="0.25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</row>
    <row r="1254" spans="1:14" x14ac:dyDescent="0.25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</row>
    <row r="1255" spans="1:14" x14ac:dyDescent="0.25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</row>
    <row r="1256" spans="1:14" x14ac:dyDescent="0.25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</row>
    <row r="1257" spans="1:14" x14ac:dyDescent="0.25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</row>
    <row r="1258" spans="1:14" x14ac:dyDescent="0.25">
      <c r="A1258" s="9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</row>
    <row r="1259" spans="1:14" x14ac:dyDescent="0.25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</row>
    <row r="1260" spans="1:14" x14ac:dyDescent="0.25">
      <c r="A1260" s="9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</row>
    <row r="1261" spans="1:14" x14ac:dyDescent="0.25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</row>
    <row r="1262" spans="1:14" x14ac:dyDescent="0.25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</row>
    <row r="1263" spans="1:14" x14ac:dyDescent="0.25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</row>
    <row r="1264" spans="1:14" x14ac:dyDescent="0.25">
      <c r="A1264" s="9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</row>
    <row r="1265" spans="1:14" x14ac:dyDescent="0.25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</row>
    <row r="1266" spans="1:14" x14ac:dyDescent="0.25">
      <c r="A1266" s="9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</row>
    <row r="1267" spans="1:14" x14ac:dyDescent="0.25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</row>
    <row r="1268" spans="1:14" x14ac:dyDescent="0.25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</row>
    <row r="1269" spans="1:14" x14ac:dyDescent="0.25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</row>
    <row r="1270" spans="1:14" x14ac:dyDescent="0.25">
      <c r="A1270" s="9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</row>
    <row r="1271" spans="1:14" x14ac:dyDescent="0.25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</row>
    <row r="1272" spans="1:14" x14ac:dyDescent="0.25">
      <c r="A1272" s="9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</row>
    <row r="1273" spans="1:14" x14ac:dyDescent="0.25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</row>
    <row r="1274" spans="1:14" x14ac:dyDescent="0.25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</row>
    <row r="1275" spans="1:14" x14ac:dyDescent="0.25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</row>
    <row r="1276" spans="1:14" x14ac:dyDescent="0.25">
      <c r="A1276" s="9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</row>
    <row r="1277" spans="1:14" x14ac:dyDescent="0.25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</row>
    <row r="1278" spans="1:14" x14ac:dyDescent="0.25">
      <c r="A1278" s="9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</row>
    <row r="1279" spans="1:14" x14ac:dyDescent="0.25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</row>
    <row r="1280" spans="1:14" x14ac:dyDescent="0.25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</row>
    <row r="1281" spans="1:14" x14ac:dyDescent="0.25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</row>
    <row r="1282" spans="1:14" x14ac:dyDescent="0.25">
      <c r="A1282" s="9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</row>
    <row r="1283" spans="1:14" x14ac:dyDescent="0.25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</row>
    <row r="1284" spans="1:14" x14ac:dyDescent="0.25">
      <c r="A1284" s="9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</row>
    <row r="1285" spans="1:14" x14ac:dyDescent="0.25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</row>
    <row r="1286" spans="1:14" x14ac:dyDescent="0.25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</row>
    <row r="1287" spans="1:14" x14ac:dyDescent="0.25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</row>
    <row r="1288" spans="1:14" x14ac:dyDescent="0.25">
      <c r="A1288" s="9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</row>
    <row r="1289" spans="1:14" x14ac:dyDescent="0.25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</row>
    <row r="1290" spans="1:14" x14ac:dyDescent="0.25">
      <c r="A1290" s="9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</row>
    <row r="1291" spans="1:14" x14ac:dyDescent="0.25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</row>
    <row r="1292" spans="1:14" x14ac:dyDescent="0.25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</row>
    <row r="1293" spans="1:14" x14ac:dyDescent="0.25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</row>
    <row r="1294" spans="1:14" x14ac:dyDescent="0.25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</row>
    <row r="1295" spans="1:14" x14ac:dyDescent="0.25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</row>
    <row r="1296" spans="1:14" x14ac:dyDescent="0.25">
      <c r="A1296" s="9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</row>
    <row r="1297" spans="1:14" x14ac:dyDescent="0.25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</row>
    <row r="1298" spans="1:14" x14ac:dyDescent="0.25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</row>
    <row r="1299" spans="1:14" x14ac:dyDescent="0.25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</row>
    <row r="1300" spans="1:14" x14ac:dyDescent="0.25">
      <c r="A1300" s="9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</row>
    <row r="1301" spans="1:14" x14ac:dyDescent="0.25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</row>
    <row r="1302" spans="1:14" x14ac:dyDescent="0.25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</row>
    <row r="1303" spans="1:14" x14ac:dyDescent="0.25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</row>
    <row r="1304" spans="1:14" x14ac:dyDescent="0.25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</row>
    <row r="1305" spans="1:14" x14ac:dyDescent="0.25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</row>
    <row r="1306" spans="1:14" x14ac:dyDescent="0.25">
      <c r="A1306" s="9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</row>
    <row r="1307" spans="1:14" x14ac:dyDescent="0.25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</row>
    <row r="1308" spans="1:14" x14ac:dyDescent="0.25">
      <c r="A1308" s="9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</row>
    <row r="1309" spans="1:14" x14ac:dyDescent="0.25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</row>
    <row r="1310" spans="1:14" x14ac:dyDescent="0.25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</row>
    <row r="1311" spans="1:14" x14ac:dyDescent="0.25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</row>
    <row r="1312" spans="1:14" x14ac:dyDescent="0.25">
      <c r="A1312" s="9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</row>
    <row r="1313" spans="1:14" x14ac:dyDescent="0.25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</row>
    <row r="1314" spans="1:14" x14ac:dyDescent="0.25">
      <c r="A1314" s="9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</row>
    <row r="1315" spans="1:14" x14ac:dyDescent="0.25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</row>
    <row r="1316" spans="1:14" x14ac:dyDescent="0.25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</row>
    <row r="1317" spans="1:14" x14ac:dyDescent="0.25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</row>
    <row r="1318" spans="1:14" x14ac:dyDescent="0.25">
      <c r="A1318" s="9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</row>
    <row r="1319" spans="1:14" x14ac:dyDescent="0.25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</row>
    <row r="1320" spans="1:14" x14ac:dyDescent="0.25">
      <c r="A1320" s="9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</row>
    <row r="1321" spans="1:14" x14ac:dyDescent="0.25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</row>
    <row r="1322" spans="1:14" x14ac:dyDescent="0.25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</row>
    <row r="1323" spans="1:14" x14ac:dyDescent="0.25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</row>
  </sheetData>
  <mergeCells count="5">
    <mergeCell ref="A1:N1"/>
    <mergeCell ref="A3:N41"/>
    <mergeCell ref="Q5:Z9"/>
    <mergeCell ref="A44:N81"/>
    <mergeCell ref="A85:N118"/>
  </mergeCells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2:E10"/>
  <sheetViews>
    <sheetView zoomScaleNormal="100" zoomScaleSheetLayoutView="120" workbookViewId="0"/>
  </sheetViews>
  <sheetFormatPr defaultColWidth="9.09765625" defaultRowHeight="12.5" x14ac:dyDescent="0.25"/>
  <cols>
    <col min="1" max="3" width="27.69921875" style="13" customWidth="1"/>
    <col min="4" max="16384" width="9.09765625" style="13"/>
  </cols>
  <sheetData>
    <row r="2" spans="1:5" ht="13" x14ac:dyDescent="0.3">
      <c r="A2" s="21" t="s">
        <v>20</v>
      </c>
      <c r="B2" s="20"/>
      <c r="C2" s="20"/>
      <c r="D2" s="20"/>
      <c r="E2" s="20"/>
    </row>
    <row r="3" spans="1:5" s="17" customFormat="1" ht="13" x14ac:dyDescent="0.3">
      <c r="A3" s="19" t="s">
        <v>19</v>
      </c>
      <c r="B3" s="18"/>
      <c r="C3" s="18"/>
      <c r="D3" s="18"/>
      <c r="E3" s="18"/>
    </row>
    <row r="4" spans="1:5" ht="13" thickBot="1" x14ac:dyDescent="0.3"/>
    <row r="5" spans="1:5" ht="13" thickBot="1" x14ac:dyDescent="0.3">
      <c r="A5" s="16" t="s">
        <v>18</v>
      </c>
      <c r="B5" s="16" t="s">
        <v>17</v>
      </c>
      <c r="C5" s="16" t="s">
        <v>16</v>
      </c>
    </row>
    <row r="6" spans="1:5" x14ac:dyDescent="0.25">
      <c r="A6" s="15" t="s">
        <v>15</v>
      </c>
      <c r="B6" s="15" t="s">
        <v>15</v>
      </c>
      <c r="C6" s="15" t="s">
        <v>15</v>
      </c>
    </row>
    <row r="7" spans="1:5" x14ac:dyDescent="0.25">
      <c r="A7" s="15" t="s">
        <v>14</v>
      </c>
      <c r="B7" s="15" t="s">
        <v>14</v>
      </c>
      <c r="C7" s="15" t="s">
        <v>14</v>
      </c>
    </row>
    <row r="8" spans="1:5" x14ac:dyDescent="0.25">
      <c r="A8" s="15"/>
      <c r="B8" s="15"/>
      <c r="C8" s="15" t="s">
        <v>13</v>
      </c>
    </row>
    <row r="9" spans="1:5" x14ac:dyDescent="0.25">
      <c r="A9" s="15"/>
      <c r="B9" s="15"/>
      <c r="C9" s="15" t="s">
        <v>12</v>
      </c>
    </row>
    <row r="10" spans="1:5" ht="13" thickBot="1" x14ac:dyDescent="0.3">
      <c r="A10" s="14"/>
      <c r="B10" s="14"/>
      <c r="C10" s="14" t="s">
        <v>11</v>
      </c>
    </row>
  </sheetData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2:E7"/>
  <sheetViews>
    <sheetView tabSelected="1" zoomScaleNormal="100" zoomScaleSheetLayoutView="120" workbookViewId="0"/>
  </sheetViews>
  <sheetFormatPr defaultColWidth="9.09765625" defaultRowHeight="12.5" x14ac:dyDescent="0.25"/>
  <cols>
    <col min="1" max="16384" width="9.09765625" style="13"/>
  </cols>
  <sheetData>
    <row r="2" spans="1:5" ht="13" x14ac:dyDescent="0.3">
      <c r="A2" s="21" t="s">
        <v>22</v>
      </c>
      <c r="B2" s="20"/>
      <c r="C2" s="20"/>
      <c r="D2" s="20"/>
      <c r="E2" s="20"/>
    </row>
    <row r="3" spans="1:5" s="17" customFormat="1" ht="13" x14ac:dyDescent="0.3">
      <c r="A3" s="19" t="s">
        <v>21</v>
      </c>
      <c r="B3" s="18"/>
      <c r="C3" s="18"/>
      <c r="D3" s="18"/>
      <c r="E3" s="18"/>
    </row>
    <row r="5" spans="1:5" ht="15" x14ac:dyDescent="0.25">
      <c r="A5" s="23"/>
    </row>
    <row r="7" spans="1:5" ht="15.5" x14ac:dyDescent="0.25">
      <c r="A7" s="22"/>
    </row>
  </sheetData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colBreaks count="1" manualBreakCount="1">
    <brk id="2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2:Y15"/>
  <sheetViews>
    <sheetView zoomScaleNormal="100" zoomScaleSheetLayoutView="120" workbookViewId="0"/>
  </sheetViews>
  <sheetFormatPr defaultColWidth="9.09765625" defaultRowHeight="12.5" x14ac:dyDescent="0.25"/>
  <cols>
    <col min="1" max="1" width="16.19921875" style="26" customWidth="1"/>
    <col min="2" max="5" width="19.09765625" style="26" hidden="1" customWidth="1"/>
    <col min="6" max="9" width="5.19921875" style="26" customWidth="1"/>
    <col min="10" max="10" width="5.3984375" style="26" customWidth="1"/>
    <col min="11" max="13" width="5.19921875" style="26" customWidth="1"/>
    <col min="14" max="22" width="5.19921875" style="13" customWidth="1"/>
    <col min="23" max="16384" width="9.09765625" style="26"/>
  </cols>
  <sheetData>
    <row r="2" spans="1:25" ht="15" x14ac:dyDescent="0.3">
      <c r="A2" s="24" t="s">
        <v>23</v>
      </c>
      <c r="B2" s="25"/>
      <c r="C2" s="25"/>
      <c r="D2" s="25"/>
      <c r="E2" s="25"/>
      <c r="W2" s="13"/>
      <c r="X2" s="13"/>
      <c r="Y2" s="13"/>
    </row>
    <row r="3" spans="1:25" ht="13" x14ac:dyDescent="0.3">
      <c r="A3" s="114" t="s">
        <v>86</v>
      </c>
      <c r="B3" s="25"/>
      <c r="C3" s="25"/>
      <c r="D3" s="25"/>
      <c r="E3" s="25"/>
      <c r="W3" s="13"/>
      <c r="X3" s="13"/>
      <c r="Y3" s="13"/>
    </row>
    <row r="4" spans="1:25" ht="13" x14ac:dyDescent="0.3">
      <c r="A4" s="25"/>
      <c r="B4" s="25"/>
      <c r="C4" s="25"/>
      <c r="D4" s="25"/>
      <c r="E4" s="25"/>
    </row>
    <row r="5" spans="1:25" ht="13" x14ac:dyDescent="0.3">
      <c r="A5" s="25"/>
      <c r="B5" s="25"/>
      <c r="C5" s="25"/>
      <c r="D5" s="25"/>
      <c r="E5" s="25"/>
    </row>
    <row r="6" spans="1:25" x14ac:dyDescent="0.25">
      <c r="A6" s="27" t="s">
        <v>24</v>
      </c>
      <c r="B6" s="27"/>
      <c r="C6" s="27"/>
      <c r="D6" s="27"/>
      <c r="E6" s="27"/>
      <c r="F6" s="28">
        <v>2002</v>
      </c>
      <c r="G6" s="28">
        <v>2003</v>
      </c>
      <c r="H6" s="28">
        <v>2004</v>
      </c>
      <c r="I6" s="28">
        <v>2005</v>
      </c>
      <c r="J6" s="28">
        <v>2006</v>
      </c>
      <c r="K6" s="28">
        <v>2007</v>
      </c>
      <c r="L6" s="28">
        <v>2008</v>
      </c>
      <c r="M6" s="28">
        <v>2009</v>
      </c>
      <c r="N6" s="29">
        <v>2010</v>
      </c>
      <c r="O6" s="29">
        <v>2011</v>
      </c>
      <c r="P6" s="29">
        <v>2012</v>
      </c>
      <c r="Q6" s="29">
        <v>2013</v>
      </c>
      <c r="R6" s="29">
        <v>2014</v>
      </c>
      <c r="S6" s="30" t="s">
        <v>25</v>
      </c>
      <c r="T6" s="30">
        <v>2016</v>
      </c>
      <c r="U6" s="30" t="s">
        <v>26</v>
      </c>
      <c r="V6" s="30" t="s">
        <v>27</v>
      </c>
    </row>
    <row r="7" spans="1:25" ht="15" customHeight="1" x14ac:dyDescent="0.25">
      <c r="A7" s="32" t="s">
        <v>28</v>
      </c>
      <c r="B7" s="32"/>
      <c r="C7" s="32"/>
      <c r="D7" s="32"/>
      <c r="E7" s="32"/>
      <c r="F7" s="33">
        <v>574</v>
      </c>
      <c r="G7" s="33">
        <v>597</v>
      </c>
      <c r="H7" s="33">
        <v>596</v>
      </c>
      <c r="I7" s="33">
        <v>590</v>
      </c>
      <c r="J7" s="33">
        <v>580</v>
      </c>
      <c r="K7" s="33">
        <v>585</v>
      </c>
      <c r="L7" s="33">
        <v>581</v>
      </c>
      <c r="M7" s="33">
        <v>589.48544710829151</v>
      </c>
      <c r="N7" s="34">
        <v>605.59283318416306</v>
      </c>
      <c r="O7" s="34">
        <v>602.1967387131474</v>
      </c>
      <c r="P7" s="34">
        <v>615.75047877320128</v>
      </c>
      <c r="Q7" s="34">
        <v>648.8617313954303</v>
      </c>
      <c r="R7" s="34">
        <v>640.92211319565331</v>
      </c>
      <c r="S7" s="35" t="s">
        <v>29</v>
      </c>
      <c r="T7" s="35">
        <v>673.03468831999999</v>
      </c>
      <c r="U7" s="34" t="s">
        <v>29</v>
      </c>
      <c r="V7" s="34">
        <f>SUM(V8:V10)</f>
        <v>680.30965051999999</v>
      </c>
    </row>
    <row r="8" spans="1:25" ht="14.25" customHeight="1" x14ac:dyDescent="0.25">
      <c r="A8" s="36" t="s">
        <v>30</v>
      </c>
      <c r="B8" s="36"/>
      <c r="C8" s="36"/>
      <c r="D8" s="36"/>
      <c r="E8" s="36"/>
      <c r="F8" s="37">
        <v>255</v>
      </c>
      <c r="G8" s="38" t="s">
        <v>31</v>
      </c>
      <c r="H8" s="37">
        <v>266</v>
      </c>
      <c r="I8" s="37">
        <v>260</v>
      </c>
      <c r="J8" s="37">
        <v>262</v>
      </c>
      <c r="K8" s="37">
        <v>260</v>
      </c>
      <c r="L8" s="39">
        <v>264</v>
      </c>
      <c r="M8" s="39">
        <v>276.51244710829161</v>
      </c>
      <c r="N8" s="40">
        <v>283.78583318416304</v>
      </c>
      <c r="O8" s="40">
        <v>287.52873871314739</v>
      </c>
      <c r="P8" s="40">
        <v>292.40947877320127</v>
      </c>
      <c r="Q8" s="40">
        <v>297.00873139543029</v>
      </c>
      <c r="R8" s="40">
        <v>293.17611319565333</v>
      </c>
      <c r="S8" s="41" t="s">
        <v>29</v>
      </c>
      <c r="T8" s="41">
        <v>301.28056416000004</v>
      </c>
      <c r="U8" s="40" t="s">
        <v>29</v>
      </c>
      <c r="V8" s="40">
        <v>303.63783116000002</v>
      </c>
    </row>
    <row r="9" spans="1:25" ht="10.5" customHeight="1" x14ac:dyDescent="0.25">
      <c r="A9" s="36" t="s">
        <v>32</v>
      </c>
      <c r="B9" s="36"/>
      <c r="C9" s="36"/>
      <c r="D9" s="36"/>
      <c r="E9" s="36"/>
      <c r="F9" s="37">
        <v>166</v>
      </c>
      <c r="G9" s="37">
        <v>165</v>
      </c>
      <c r="H9" s="37">
        <v>162</v>
      </c>
      <c r="I9" s="37">
        <v>165</v>
      </c>
      <c r="J9" s="37">
        <v>163</v>
      </c>
      <c r="K9" s="39">
        <v>166</v>
      </c>
      <c r="L9" s="39">
        <v>165</v>
      </c>
      <c r="M9" s="39">
        <v>160.114</v>
      </c>
      <c r="N9" s="40">
        <v>167.22200000000001</v>
      </c>
      <c r="O9" s="40">
        <v>162.358</v>
      </c>
      <c r="P9" s="40">
        <v>174.96899999999999</v>
      </c>
      <c r="Q9" s="40">
        <v>177.62099999999998</v>
      </c>
      <c r="R9" s="40">
        <v>178.57900000000001</v>
      </c>
      <c r="S9" s="41" t="s">
        <v>29</v>
      </c>
      <c r="T9" s="41">
        <v>195.88412415999997</v>
      </c>
      <c r="U9" s="40" t="s">
        <v>29</v>
      </c>
      <c r="V9" s="40">
        <v>197.30781935999997</v>
      </c>
    </row>
    <row r="10" spans="1:25" ht="12.75" customHeight="1" x14ac:dyDescent="0.25">
      <c r="A10" s="42" t="s">
        <v>33</v>
      </c>
      <c r="B10" s="42"/>
      <c r="C10" s="42"/>
      <c r="D10" s="42"/>
      <c r="E10" s="42"/>
      <c r="F10" s="43">
        <v>153</v>
      </c>
      <c r="G10" s="43">
        <v>161</v>
      </c>
      <c r="H10" s="43">
        <v>168</v>
      </c>
      <c r="I10" s="43">
        <v>165</v>
      </c>
      <c r="J10" s="44" t="s">
        <v>34</v>
      </c>
      <c r="K10" s="45">
        <v>159</v>
      </c>
      <c r="L10" s="45">
        <v>152</v>
      </c>
      <c r="M10" s="45">
        <v>152.85899999999998</v>
      </c>
      <c r="N10" s="46">
        <v>154.58500000000001</v>
      </c>
      <c r="O10" s="46">
        <v>152.31</v>
      </c>
      <c r="P10" s="46">
        <v>157.03600000000003</v>
      </c>
      <c r="Q10" s="46">
        <v>174.23200000000003</v>
      </c>
      <c r="R10" s="46">
        <v>169.167</v>
      </c>
      <c r="S10" s="47" t="s">
        <v>29</v>
      </c>
      <c r="T10" s="47">
        <v>175.87000000000003</v>
      </c>
      <c r="U10" s="46" t="s">
        <v>29</v>
      </c>
      <c r="V10" s="46">
        <v>179.36400000000003</v>
      </c>
    </row>
    <row r="11" spans="1:25" ht="10.5" customHeight="1" x14ac:dyDescent="0.25">
      <c r="A11" s="48" t="s">
        <v>35</v>
      </c>
      <c r="B11" s="49"/>
      <c r="C11" s="49"/>
      <c r="D11" s="49"/>
      <c r="E11" s="49"/>
      <c r="F11" s="37"/>
      <c r="G11" s="37"/>
      <c r="H11" s="37"/>
      <c r="I11" s="37"/>
      <c r="J11" s="38"/>
      <c r="K11" s="39"/>
      <c r="L11" s="39"/>
      <c r="M11" s="39"/>
      <c r="N11" s="40"/>
      <c r="O11" s="40"/>
      <c r="P11" s="40"/>
      <c r="Q11" s="40"/>
      <c r="R11" s="40"/>
      <c r="S11" s="40"/>
      <c r="T11" s="40"/>
      <c r="U11" s="40"/>
      <c r="V11" s="40"/>
    </row>
    <row r="12" spans="1:25" ht="24" customHeight="1" x14ac:dyDescent="0.25">
      <c r="A12" s="130" t="s">
        <v>36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</row>
    <row r="13" spans="1:25" x14ac:dyDescent="0.25">
      <c r="A13" s="50" t="s">
        <v>37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1:25" ht="24.9" customHeight="1" x14ac:dyDescent="0.25">
      <c r="A14" s="131" t="s">
        <v>38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</row>
    <row r="15" spans="1:25" ht="24.9" customHeight="1" x14ac:dyDescent="0.25">
      <c r="A15" s="132" t="s">
        <v>39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</row>
  </sheetData>
  <mergeCells count="3">
    <mergeCell ref="A12:V12"/>
    <mergeCell ref="A14:V14"/>
    <mergeCell ref="A15:V15"/>
  </mergeCells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colBreaks count="1" manualBreakCount="1">
    <brk id="23" max="1048575" man="1"/>
  </colBreaks>
  <ignoredErrors>
    <ignoredError sqref="G8 J10 S6 U6:V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V10"/>
  <sheetViews>
    <sheetView zoomScaleNormal="100" workbookViewId="0"/>
  </sheetViews>
  <sheetFormatPr defaultColWidth="9.09765625" defaultRowHeight="12.5" x14ac:dyDescent="0.25"/>
  <cols>
    <col min="1" max="1" width="17.8984375" style="26" customWidth="1"/>
    <col min="2" max="4" width="0" style="26" hidden="1" customWidth="1"/>
    <col min="5" max="5" width="3" style="26" hidden="1" customWidth="1"/>
    <col min="6" max="9" width="4.8984375" style="26" customWidth="1"/>
    <col min="10" max="10" width="5.3984375" style="26" customWidth="1"/>
    <col min="11" max="13" width="4.8984375" style="26" customWidth="1"/>
    <col min="14" max="18" width="4.8984375" style="13" customWidth="1"/>
    <col min="19" max="19" width="5.19921875" style="13" customWidth="1"/>
    <col min="20" max="20" width="4.8984375" style="13" customWidth="1"/>
    <col min="21" max="22" width="5.69921875" style="13" customWidth="1"/>
    <col min="23" max="16384" width="9.09765625" style="26"/>
  </cols>
  <sheetData>
    <row r="1" spans="1:22" x14ac:dyDescent="0.25">
      <c r="A1" s="31"/>
    </row>
    <row r="2" spans="1:22" ht="13" x14ac:dyDescent="0.25">
      <c r="A2" s="115" t="s">
        <v>87</v>
      </c>
    </row>
    <row r="3" spans="1:22" ht="13" x14ac:dyDescent="0.25">
      <c r="A3" s="114" t="s">
        <v>88</v>
      </c>
    </row>
    <row r="6" spans="1:22" x14ac:dyDescent="0.25">
      <c r="A6" s="51"/>
      <c r="B6" s="28"/>
      <c r="C6" s="28"/>
      <c r="D6" s="28"/>
      <c r="E6" s="28"/>
      <c r="F6" s="52">
        <v>37257</v>
      </c>
      <c r="G6" s="52">
        <v>37622</v>
      </c>
      <c r="H6" s="52">
        <v>37987</v>
      </c>
      <c r="I6" s="52">
        <v>38353</v>
      </c>
      <c r="J6" s="52">
        <v>38718</v>
      </c>
      <c r="K6" s="52">
        <v>39083</v>
      </c>
      <c r="L6" s="52">
        <v>39448</v>
      </c>
      <c r="M6" s="52">
        <v>39814</v>
      </c>
      <c r="N6" s="52">
        <v>40179</v>
      </c>
      <c r="O6" s="52">
        <v>40544</v>
      </c>
      <c r="P6" s="52">
        <v>40909</v>
      </c>
      <c r="Q6" s="52">
        <v>41460</v>
      </c>
      <c r="R6" s="53">
        <v>2014</v>
      </c>
      <c r="S6" s="54" t="s">
        <v>40</v>
      </c>
      <c r="T6" s="53">
        <v>2016</v>
      </c>
      <c r="U6" s="54" t="s">
        <v>41</v>
      </c>
      <c r="V6" s="55" t="s">
        <v>42</v>
      </c>
    </row>
    <row r="7" spans="1:22" ht="23.25" customHeight="1" x14ac:dyDescent="0.25">
      <c r="A7" s="133" t="s">
        <v>43</v>
      </c>
      <c r="B7" s="134"/>
      <c r="C7" s="134"/>
      <c r="D7" s="56"/>
      <c r="E7" s="56"/>
      <c r="F7" s="57">
        <v>1779</v>
      </c>
      <c r="G7" s="57">
        <v>1810</v>
      </c>
      <c r="H7" s="57">
        <v>1785</v>
      </c>
      <c r="I7" s="57">
        <v>1777</v>
      </c>
      <c r="J7" s="57">
        <v>1782</v>
      </c>
      <c r="K7" s="57">
        <v>1760</v>
      </c>
      <c r="L7" s="57">
        <v>1776</v>
      </c>
      <c r="M7" s="58">
        <v>1858.8139999999999</v>
      </c>
      <c r="N7" s="58">
        <v>1928.7829999999999</v>
      </c>
      <c r="O7" s="58">
        <v>1944.932</v>
      </c>
      <c r="P7" s="58">
        <v>1969.425</v>
      </c>
      <c r="Q7" s="58">
        <v>1960.499</v>
      </c>
      <c r="R7" s="58">
        <v>1961.7549999999999</v>
      </c>
      <c r="S7" s="58" t="s">
        <v>29</v>
      </c>
      <c r="T7" s="58">
        <v>1983.296</v>
      </c>
      <c r="U7" s="58" t="s">
        <v>29</v>
      </c>
      <c r="V7" s="58">
        <v>2006.731</v>
      </c>
    </row>
    <row r="8" spans="1:22" x14ac:dyDescent="0.25">
      <c r="A8" s="59" t="s">
        <v>44</v>
      </c>
      <c r="F8" s="60"/>
      <c r="G8" s="60"/>
      <c r="H8" s="60"/>
      <c r="I8" s="60"/>
      <c r="J8" s="60"/>
    </row>
    <row r="9" spans="1:22" ht="24" customHeight="1" x14ac:dyDescent="0.25">
      <c r="A9" s="131" t="s">
        <v>45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</row>
    <row r="10" spans="1:22" ht="26.25" customHeight="1" x14ac:dyDescent="0.25">
      <c r="A10" s="135" t="s">
        <v>46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</row>
  </sheetData>
  <mergeCells count="3">
    <mergeCell ref="A7:C7"/>
    <mergeCell ref="A9:V9"/>
    <mergeCell ref="A10:V10"/>
  </mergeCells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ignoredErrors>
    <ignoredError sqref="S6:V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V39"/>
  <sheetViews>
    <sheetView zoomScaleNormal="100" workbookViewId="0"/>
  </sheetViews>
  <sheetFormatPr defaultColWidth="9.09765625" defaultRowHeight="12.5" x14ac:dyDescent="0.25"/>
  <cols>
    <col min="1" max="1" width="1.69921875" style="13" customWidth="1"/>
    <col min="2" max="2" width="16.69921875" style="13" customWidth="1"/>
    <col min="3" max="5" width="4.3984375" style="13" hidden="1" customWidth="1"/>
    <col min="6" max="22" width="5.3984375" style="13" customWidth="1"/>
    <col min="23" max="16384" width="9.09765625" style="26"/>
  </cols>
  <sheetData>
    <row r="1" spans="1:22" x14ac:dyDescent="0.25">
      <c r="B1" s="17"/>
    </row>
    <row r="2" spans="1:22" ht="31.5" customHeight="1" x14ac:dyDescent="0.25">
      <c r="A2" s="136" t="s">
        <v>89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ht="13" x14ac:dyDescent="0.3">
      <c r="A3" s="114" t="s">
        <v>90</v>
      </c>
      <c r="B3" s="20"/>
      <c r="C3" s="20"/>
      <c r="D3" s="20"/>
      <c r="E3" s="20"/>
    </row>
    <row r="4" spans="1:22" ht="13" x14ac:dyDescent="0.3">
      <c r="A4" s="20"/>
      <c r="B4" s="20"/>
      <c r="C4" s="20"/>
      <c r="D4" s="20"/>
      <c r="E4" s="20"/>
    </row>
    <row r="5" spans="1:22" x14ac:dyDescent="0.25">
      <c r="A5" s="61" t="s">
        <v>47</v>
      </c>
      <c r="B5" s="61"/>
      <c r="C5" s="61"/>
      <c r="D5" s="61"/>
      <c r="E5" s="61"/>
      <c r="F5" s="137" t="s">
        <v>48</v>
      </c>
      <c r="G5" s="137"/>
      <c r="H5" s="137"/>
      <c r="I5" s="137"/>
      <c r="J5" s="137"/>
      <c r="K5" s="137"/>
      <c r="L5" s="137"/>
      <c r="M5" s="137"/>
      <c r="N5" s="137"/>
      <c r="O5" s="62"/>
      <c r="P5" s="62"/>
      <c r="Q5" s="62"/>
      <c r="R5" s="63"/>
      <c r="S5" s="63"/>
      <c r="T5" s="63"/>
      <c r="U5" s="63"/>
      <c r="V5" s="63"/>
    </row>
    <row r="6" spans="1:22" x14ac:dyDescent="0.25">
      <c r="A6" s="64"/>
      <c r="B6" s="64" t="s">
        <v>24</v>
      </c>
      <c r="C6" s="64"/>
      <c r="D6" s="64"/>
      <c r="E6" s="64"/>
      <c r="F6" s="65">
        <v>2002</v>
      </c>
      <c r="G6" s="65">
        <v>2003</v>
      </c>
      <c r="H6" s="65">
        <v>2004</v>
      </c>
      <c r="I6" s="65">
        <v>2005</v>
      </c>
      <c r="J6" s="65">
        <v>2006</v>
      </c>
      <c r="K6" s="65">
        <v>2007</v>
      </c>
      <c r="L6" s="65">
        <v>2008</v>
      </c>
      <c r="M6" s="65">
        <v>2009</v>
      </c>
      <c r="N6" s="65">
        <v>2010</v>
      </c>
      <c r="O6" s="65">
        <v>2011</v>
      </c>
      <c r="P6" s="65">
        <v>2012</v>
      </c>
      <c r="Q6" s="65">
        <v>2013</v>
      </c>
      <c r="R6" s="65">
        <v>2014</v>
      </c>
      <c r="S6" s="66" t="s">
        <v>25</v>
      </c>
      <c r="T6" s="65">
        <v>2016</v>
      </c>
      <c r="U6" s="67" t="s">
        <v>26</v>
      </c>
      <c r="V6" s="67" t="s">
        <v>27</v>
      </c>
    </row>
    <row r="7" spans="1:22" ht="15" customHeight="1" x14ac:dyDescent="0.25">
      <c r="A7" s="68" t="s">
        <v>49</v>
      </c>
      <c r="B7" s="69"/>
      <c r="C7" s="69"/>
      <c r="D7" s="69"/>
      <c r="E7" s="69"/>
      <c r="F7" s="70">
        <v>89.2</v>
      </c>
      <c r="G7" s="70">
        <v>90.1</v>
      </c>
      <c r="H7" s="70">
        <v>88.9</v>
      </c>
      <c r="I7" s="70">
        <v>85.3</v>
      </c>
      <c r="J7" s="70">
        <v>80.900000000000006</v>
      </c>
      <c r="K7" s="70">
        <v>78.2</v>
      </c>
      <c r="L7" s="70">
        <v>75.3</v>
      </c>
      <c r="M7" s="70">
        <v>79.089013497865011</v>
      </c>
      <c r="N7" s="70">
        <v>84.917862513982541</v>
      </c>
      <c r="O7" s="70">
        <v>76.459404133258928</v>
      </c>
      <c r="P7" s="70">
        <v>79.549342240245082</v>
      </c>
      <c r="Q7" s="70">
        <v>80.298986486521386</v>
      </c>
      <c r="R7" s="70">
        <v>76.055292171155827</v>
      </c>
      <c r="S7" s="70">
        <v>76.429210913051946</v>
      </c>
      <c r="T7" s="70">
        <v>80.525393169680271</v>
      </c>
      <c r="U7" s="70">
        <v>80.464231514453687</v>
      </c>
      <c r="V7" s="70">
        <f>SUM(V8:V10)</f>
        <v>79.163890096739422</v>
      </c>
    </row>
    <row r="8" spans="1:22" ht="10.5" customHeight="1" x14ac:dyDescent="0.25">
      <c r="A8" s="71"/>
      <c r="B8" s="72" t="s">
        <v>50</v>
      </c>
      <c r="C8" s="72"/>
      <c r="D8" s="72"/>
      <c r="E8" s="72"/>
      <c r="F8" s="73">
        <v>38.6</v>
      </c>
      <c r="G8" s="73">
        <v>38.4</v>
      </c>
      <c r="H8" s="73">
        <v>37.9</v>
      </c>
      <c r="I8" s="73">
        <v>36</v>
      </c>
      <c r="J8" s="73">
        <v>34.1</v>
      </c>
      <c r="K8" s="73">
        <v>31.8</v>
      </c>
      <c r="L8" s="73">
        <v>31.9</v>
      </c>
      <c r="M8" s="73">
        <v>34.722879747865001</v>
      </c>
      <c r="N8" s="73">
        <v>35.845900513982542</v>
      </c>
      <c r="O8" s="73">
        <v>33.569822133258931</v>
      </c>
      <c r="P8" s="73">
        <v>33.031997240245076</v>
      </c>
      <c r="Q8" s="73">
        <v>32.653794486521399</v>
      </c>
      <c r="R8" s="73">
        <v>31.233763171155832</v>
      </c>
      <c r="S8" s="73">
        <v>31.485215913051956</v>
      </c>
      <c r="T8" s="73">
        <v>32.06584492230165</v>
      </c>
      <c r="U8" s="73">
        <v>32.04268326707507</v>
      </c>
      <c r="V8" s="73">
        <f>SUM(V12,V16,V20,V24,V28,V32)</f>
        <v>30.631882871954275</v>
      </c>
    </row>
    <row r="9" spans="1:22" ht="10.5" customHeight="1" x14ac:dyDescent="0.25">
      <c r="A9" s="71"/>
      <c r="B9" s="72" t="s">
        <v>32</v>
      </c>
      <c r="C9" s="72"/>
      <c r="D9" s="72"/>
      <c r="E9" s="72"/>
      <c r="F9" s="73">
        <v>27.9</v>
      </c>
      <c r="G9" s="73">
        <v>28.5</v>
      </c>
      <c r="H9" s="73">
        <v>27.4</v>
      </c>
      <c r="I9" s="73">
        <v>26.8</v>
      </c>
      <c r="J9" s="73">
        <v>25.5</v>
      </c>
      <c r="K9" s="73">
        <v>25.2</v>
      </c>
      <c r="L9" s="73">
        <v>24</v>
      </c>
      <c r="M9" s="73">
        <v>23.932133750000002</v>
      </c>
      <c r="N9" s="73">
        <v>26.685961999999996</v>
      </c>
      <c r="O9" s="73">
        <v>22.949581999999996</v>
      </c>
      <c r="P9" s="73">
        <v>25.282345000000003</v>
      </c>
      <c r="Q9" s="73">
        <v>24.940192</v>
      </c>
      <c r="R9" s="73">
        <v>24.110529</v>
      </c>
      <c r="S9" s="73">
        <v>24.123995000000001</v>
      </c>
      <c r="T9" s="73">
        <v>26.590548247378617</v>
      </c>
      <c r="U9" s="73">
        <v>26.596548247378617</v>
      </c>
      <c r="V9" s="73">
        <f>SUM(V13,V17,V21,V25,V29,V33)</f>
        <v>26.818007224785145</v>
      </c>
    </row>
    <row r="10" spans="1:22" ht="10.5" customHeight="1" x14ac:dyDescent="0.25">
      <c r="A10" s="71"/>
      <c r="B10" s="72" t="s">
        <v>33</v>
      </c>
      <c r="C10" s="72"/>
      <c r="D10" s="72"/>
      <c r="E10" s="72"/>
      <c r="F10" s="73">
        <v>22.6</v>
      </c>
      <c r="G10" s="73">
        <v>23.2</v>
      </c>
      <c r="H10" s="73">
        <v>23.6</v>
      </c>
      <c r="I10" s="73">
        <v>22.5</v>
      </c>
      <c r="J10" s="73">
        <v>21.3</v>
      </c>
      <c r="K10" s="73" t="s">
        <v>51</v>
      </c>
      <c r="L10" s="73">
        <v>19.399999999999999</v>
      </c>
      <c r="M10" s="73">
        <v>20.434000000000005</v>
      </c>
      <c r="N10" s="73">
        <v>22.385999999999999</v>
      </c>
      <c r="O10" s="73">
        <v>19.939999999999998</v>
      </c>
      <c r="P10" s="73">
        <v>21.234999999999999</v>
      </c>
      <c r="Q10" s="73">
        <v>22.704999999999991</v>
      </c>
      <c r="R10" s="73">
        <v>20.711000000000002</v>
      </c>
      <c r="S10" s="73">
        <v>20.82</v>
      </c>
      <c r="T10" s="73">
        <v>21.869000000000003</v>
      </c>
      <c r="U10" s="73">
        <v>21.824999999999999</v>
      </c>
      <c r="V10" s="73">
        <f>SUM(V14,V18,V22,V26,V30,V34)</f>
        <v>21.714000000000002</v>
      </c>
    </row>
    <row r="11" spans="1:22" ht="15" customHeight="1" x14ac:dyDescent="0.25">
      <c r="A11" s="74" t="s">
        <v>52</v>
      </c>
      <c r="B11" s="75"/>
      <c r="C11" s="75"/>
      <c r="D11" s="75"/>
      <c r="E11" s="75"/>
      <c r="F11" s="76">
        <v>14.8</v>
      </c>
      <c r="G11" s="76">
        <v>13.7</v>
      </c>
      <c r="H11" s="76">
        <v>12.6</v>
      </c>
      <c r="I11" s="76">
        <v>8.6</v>
      </c>
      <c r="J11" s="76">
        <v>6.1</v>
      </c>
      <c r="K11" s="76">
        <v>4.7</v>
      </c>
      <c r="L11" s="76">
        <v>3.3</v>
      </c>
      <c r="M11" s="76">
        <v>2.7573388899999998</v>
      </c>
      <c r="N11" s="76">
        <v>2.5005499999999996</v>
      </c>
      <c r="O11" s="76">
        <v>1.958115</v>
      </c>
      <c r="P11" s="76">
        <v>1.9584220000000001</v>
      </c>
      <c r="Q11" s="76">
        <v>1.5800360000000002</v>
      </c>
      <c r="R11" s="76">
        <v>1.3164629999999999</v>
      </c>
      <c r="S11" s="76">
        <v>1.234693</v>
      </c>
      <c r="T11" s="76">
        <v>1.026</v>
      </c>
      <c r="U11" s="76">
        <v>1.0249999999999999</v>
      </c>
      <c r="V11" s="76">
        <f>SUM(V12:V14)</f>
        <v>0.9930000000000001</v>
      </c>
    </row>
    <row r="12" spans="1:22" ht="10.5" customHeight="1" x14ac:dyDescent="0.25">
      <c r="A12" s="71"/>
      <c r="B12" s="72" t="s">
        <v>50</v>
      </c>
      <c r="C12" s="72"/>
      <c r="D12" s="72"/>
      <c r="E12" s="72"/>
      <c r="F12" s="73">
        <v>9</v>
      </c>
      <c r="G12" s="73">
        <v>8.1</v>
      </c>
      <c r="H12" s="73">
        <v>7.8</v>
      </c>
      <c r="I12" s="73">
        <v>5.4</v>
      </c>
      <c r="J12" s="73">
        <v>3.4</v>
      </c>
      <c r="K12" s="73">
        <v>2.6</v>
      </c>
      <c r="L12" s="73">
        <v>2</v>
      </c>
      <c r="M12" s="73">
        <v>1.4997371399999999</v>
      </c>
      <c r="N12" s="73">
        <v>1.2579999999999998</v>
      </c>
      <c r="O12" s="73">
        <v>0.93100000000000005</v>
      </c>
      <c r="P12" s="73">
        <v>0.94099999999999995</v>
      </c>
      <c r="Q12" s="73">
        <v>0.90300000000000002</v>
      </c>
      <c r="R12" s="73">
        <v>0.74299999999999999</v>
      </c>
      <c r="S12" s="73">
        <v>0.753</v>
      </c>
      <c r="T12" s="73">
        <v>0.42799999999999999</v>
      </c>
      <c r="U12" s="73">
        <v>0.42799999999999999</v>
      </c>
      <c r="V12" s="73">
        <v>0.40100000000000002</v>
      </c>
    </row>
    <row r="13" spans="1:22" ht="10.5" customHeight="1" x14ac:dyDescent="0.25">
      <c r="A13" s="71"/>
      <c r="B13" s="72" t="s">
        <v>32</v>
      </c>
      <c r="C13" s="72"/>
      <c r="D13" s="72"/>
      <c r="E13" s="72"/>
      <c r="F13" s="73">
        <v>2.5</v>
      </c>
      <c r="G13" s="73">
        <v>2.4</v>
      </c>
      <c r="H13" s="73">
        <v>1.9</v>
      </c>
      <c r="I13" s="73">
        <v>1.3</v>
      </c>
      <c r="J13" s="73">
        <v>1.1000000000000001</v>
      </c>
      <c r="K13" s="73">
        <v>0.7</v>
      </c>
      <c r="L13" s="73">
        <v>0.5</v>
      </c>
      <c r="M13" s="73">
        <v>0.39360175000000003</v>
      </c>
      <c r="N13" s="73">
        <v>0.37454999999999994</v>
      </c>
      <c r="O13" s="73">
        <v>0.337115</v>
      </c>
      <c r="P13" s="73">
        <v>0.270422</v>
      </c>
      <c r="Q13" s="73">
        <v>0.19803599999999999</v>
      </c>
      <c r="R13" s="73">
        <v>0.136463</v>
      </c>
      <c r="S13" s="73">
        <v>4.1692999999999994E-2</v>
      </c>
      <c r="T13" s="73">
        <v>0.17100000000000001</v>
      </c>
      <c r="U13" s="73">
        <v>0.17100000000000001</v>
      </c>
      <c r="V13" s="73">
        <v>0.17899999999999999</v>
      </c>
    </row>
    <row r="14" spans="1:22" ht="10.5" customHeight="1" x14ac:dyDescent="0.25">
      <c r="A14" s="71"/>
      <c r="B14" s="72" t="s">
        <v>33</v>
      </c>
      <c r="C14" s="72"/>
      <c r="D14" s="72"/>
      <c r="E14" s="72"/>
      <c r="F14" s="73">
        <v>3.3</v>
      </c>
      <c r="G14" s="73">
        <v>3.2</v>
      </c>
      <c r="H14" s="73">
        <v>2.9</v>
      </c>
      <c r="I14" s="73">
        <v>1.9</v>
      </c>
      <c r="J14" s="73">
        <v>1.6</v>
      </c>
      <c r="K14" s="73">
        <v>1.4</v>
      </c>
      <c r="L14" s="73">
        <v>0.8</v>
      </c>
      <c r="M14" s="73">
        <v>0.86399999999999999</v>
      </c>
      <c r="N14" s="73">
        <v>0.86799999999999999</v>
      </c>
      <c r="O14" s="73">
        <v>0.69</v>
      </c>
      <c r="P14" s="73">
        <v>0.747</v>
      </c>
      <c r="Q14" s="73">
        <v>0.47899999999999998</v>
      </c>
      <c r="R14" s="73">
        <v>0.43699999999999994</v>
      </c>
      <c r="S14" s="73">
        <v>0.43999999999999995</v>
      </c>
      <c r="T14" s="73">
        <v>0.42700000000000005</v>
      </c>
      <c r="U14" s="73">
        <v>0.42600000000000005</v>
      </c>
      <c r="V14" s="73">
        <v>0.41300000000000003</v>
      </c>
    </row>
    <row r="15" spans="1:22" ht="15" customHeight="1" x14ac:dyDescent="0.25">
      <c r="A15" s="74" t="s">
        <v>53</v>
      </c>
      <c r="B15" s="75"/>
      <c r="C15" s="75"/>
      <c r="D15" s="75"/>
      <c r="E15" s="75"/>
      <c r="F15" s="76">
        <v>41</v>
      </c>
      <c r="G15" s="76">
        <v>42.1</v>
      </c>
      <c r="H15" s="76">
        <v>41.9</v>
      </c>
      <c r="I15" s="76">
        <v>42.4</v>
      </c>
      <c r="J15" s="76">
        <v>41.8</v>
      </c>
      <c r="K15" s="76">
        <v>42.4</v>
      </c>
      <c r="L15" s="76">
        <v>42.5</v>
      </c>
      <c r="M15" s="76">
        <v>43.387048040000003</v>
      </c>
      <c r="N15" s="76">
        <v>49.179615999999996</v>
      </c>
      <c r="O15" s="76">
        <v>42.631194999999998</v>
      </c>
      <c r="P15" s="76">
        <v>45.571574999999996</v>
      </c>
      <c r="Q15" s="76">
        <v>46.715602999999994</v>
      </c>
      <c r="R15" s="76">
        <v>44.389527999999999</v>
      </c>
      <c r="S15" s="76">
        <v>44.609507999999998</v>
      </c>
      <c r="T15" s="76">
        <v>46.270046114062396</v>
      </c>
      <c r="U15" s="76">
        <v>46.238046114062399</v>
      </c>
      <c r="V15" s="76">
        <f>SUM(V16:V18)</f>
        <v>46.306011186602774</v>
      </c>
    </row>
    <row r="16" spans="1:22" ht="10.5" customHeight="1" x14ac:dyDescent="0.25">
      <c r="A16" s="71"/>
      <c r="B16" s="72" t="s">
        <v>50</v>
      </c>
      <c r="C16" s="72"/>
      <c r="D16" s="72"/>
      <c r="E16" s="72"/>
      <c r="F16" s="73">
        <v>3</v>
      </c>
      <c r="G16" s="73">
        <v>3.6</v>
      </c>
      <c r="H16" s="73">
        <v>3.7</v>
      </c>
      <c r="I16" s="73">
        <v>3.7</v>
      </c>
      <c r="J16" s="73">
        <v>4.7</v>
      </c>
      <c r="K16" s="73">
        <v>4.2</v>
      </c>
      <c r="L16" s="73">
        <v>5.4</v>
      </c>
      <c r="M16" s="73">
        <v>5.2245670400000002</v>
      </c>
      <c r="N16" s="73">
        <v>5.8309999999999995</v>
      </c>
      <c r="O16" s="73">
        <v>6.0419999999999998</v>
      </c>
      <c r="P16" s="73">
        <v>5.72</v>
      </c>
      <c r="Q16" s="73">
        <v>5.7960000000000003</v>
      </c>
      <c r="R16" s="73">
        <v>5.8319999999999999</v>
      </c>
      <c r="S16" s="73">
        <v>5.8809999999999993</v>
      </c>
      <c r="T16" s="73">
        <v>5.5255230570311982</v>
      </c>
      <c r="U16" s="73">
        <v>5.5255230570311982</v>
      </c>
      <c r="V16" s="73">
        <v>5.4870055933013866</v>
      </c>
    </row>
    <row r="17" spans="1:22" ht="10.5" customHeight="1" x14ac:dyDescent="0.25">
      <c r="A17" s="71"/>
      <c r="B17" s="72" t="s">
        <v>32</v>
      </c>
      <c r="C17" s="72"/>
      <c r="D17" s="72"/>
      <c r="E17" s="72"/>
      <c r="F17" s="73">
        <v>23.3</v>
      </c>
      <c r="G17" s="73">
        <v>23.3</v>
      </c>
      <c r="H17" s="73">
        <v>22.8</v>
      </c>
      <c r="I17" s="73">
        <v>23.1</v>
      </c>
      <c r="J17" s="73">
        <v>22.4</v>
      </c>
      <c r="K17" s="73">
        <v>22.8</v>
      </c>
      <c r="L17" s="73">
        <v>22.3</v>
      </c>
      <c r="M17" s="73">
        <v>21.895481</v>
      </c>
      <c r="N17" s="73">
        <v>24.881615999999998</v>
      </c>
      <c r="O17" s="73">
        <v>21.113194999999997</v>
      </c>
      <c r="P17" s="73">
        <v>23.293575000000001</v>
      </c>
      <c r="Q17" s="73">
        <v>23.012603000000002</v>
      </c>
      <c r="R17" s="73">
        <v>22.049528000000002</v>
      </c>
      <c r="S17" s="73">
        <v>22.146508000000001</v>
      </c>
      <c r="T17" s="73">
        <v>23.9925230570312</v>
      </c>
      <c r="U17" s="73">
        <v>23.997523057031199</v>
      </c>
      <c r="V17" s="73">
        <v>24.19600559330139</v>
      </c>
    </row>
    <row r="18" spans="1:22" ht="10.5" customHeight="1" x14ac:dyDescent="0.25">
      <c r="A18" s="71"/>
      <c r="B18" s="72" t="s">
        <v>33</v>
      </c>
      <c r="C18" s="72"/>
      <c r="D18" s="72"/>
      <c r="E18" s="72"/>
      <c r="F18" s="73">
        <v>14.7</v>
      </c>
      <c r="G18" s="73">
        <v>15.2</v>
      </c>
      <c r="H18" s="73">
        <v>15.5</v>
      </c>
      <c r="I18" s="73">
        <v>15.5</v>
      </c>
      <c r="J18" s="73">
        <v>14.7</v>
      </c>
      <c r="K18" s="73">
        <v>15.4</v>
      </c>
      <c r="L18" s="73">
        <v>14.8</v>
      </c>
      <c r="M18" s="73">
        <v>16.267000000000003</v>
      </c>
      <c r="N18" s="73">
        <v>18.467000000000002</v>
      </c>
      <c r="O18" s="73">
        <v>15.475999999999999</v>
      </c>
      <c r="P18" s="73">
        <v>16.558</v>
      </c>
      <c r="Q18" s="73">
        <v>17.906999999999993</v>
      </c>
      <c r="R18" s="73">
        <v>16.507999999999999</v>
      </c>
      <c r="S18" s="73">
        <v>16.581999999999997</v>
      </c>
      <c r="T18" s="73">
        <v>16.752000000000002</v>
      </c>
      <c r="U18" s="73">
        <v>16.715</v>
      </c>
      <c r="V18" s="73">
        <v>16.623000000000001</v>
      </c>
    </row>
    <row r="19" spans="1:22" ht="15" customHeight="1" x14ac:dyDescent="0.25">
      <c r="A19" s="74" t="s">
        <v>54</v>
      </c>
      <c r="B19" s="75"/>
      <c r="C19" s="75"/>
      <c r="D19" s="75"/>
      <c r="E19" s="75"/>
      <c r="F19" s="76">
        <v>21.8</v>
      </c>
      <c r="G19" s="76">
        <v>21.8</v>
      </c>
      <c r="H19" s="76">
        <v>22.6</v>
      </c>
      <c r="I19" s="76">
        <v>20.6</v>
      </c>
      <c r="J19" s="76">
        <v>20.7</v>
      </c>
      <c r="K19" s="76">
        <v>18.2</v>
      </c>
      <c r="L19" s="76">
        <v>16.600000000000001</v>
      </c>
      <c r="M19" s="76">
        <v>17.986432607864998</v>
      </c>
      <c r="N19" s="76">
        <v>19.408696513982541</v>
      </c>
      <c r="O19" s="76">
        <v>18.197094133258936</v>
      </c>
      <c r="P19" s="76">
        <v>18.672345240245072</v>
      </c>
      <c r="Q19" s="76">
        <v>19.288347486521399</v>
      </c>
      <c r="R19" s="76">
        <v>18.377301171155835</v>
      </c>
      <c r="S19" s="76">
        <v>18.497009913051951</v>
      </c>
      <c r="T19" s="76">
        <v>20.835347055617866</v>
      </c>
      <c r="U19" s="76">
        <v>20.807185400391283</v>
      </c>
      <c r="V19" s="76">
        <f>SUM(V20:V22)</f>
        <v>21.009878910136642</v>
      </c>
    </row>
    <row r="20" spans="1:22" ht="10.5" customHeight="1" x14ac:dyDescent="0.25">
      <c r="A20" s="71"/>
      <c r="B20" s="72" t="s">
        <v>50</v>
      </c>
      <c r="C20" s="72"/>
      <c r="D20" s="72"/>
      <c r="E20" s="72"/>
      <c r="F20" s="73">
        <v>16.5</v>
      </c>
      <c r="G20" s="73">
        <v>15.8</v>
      </c>
      <c r="H20" s="73">
        <v>16.3</v>
      </c>
      <c r="I20" s="73">
        <v>15.3</v>
      </c>
      <c r="J20" s="73">
        <v>15.3</v>
      </c>
      <c r="K20" s="73">
        <v>13.7</v>
      </c>
      <c r="L20" s="73">
        <v>12.9</v>
      </c>
      <c r="M20" s="73">
        <v>14.649381607864999</v>
      </c>
      <c r="N20" s="73">
        <v>16.12890051398254</v>
      </c>
      <c r="O20" s="73">
        <v>14.351822133258935</v>
      </c>
      <c r="P20" s="73">
        <v>14.55799724024507</v>
      </c>
      <c r="Q20" s="73">
        <v>14.6997944865214</v>
      </c>
      <c r="R20" s="73">
        <v>14.012763171155836</v>
      </c>
      <c r="S20" s="73">
        <v>14.109215913051951</v>
      </c>
      <c r="T20" s="73">
        <v>15.25032186527045</v>
      </c>
      <c r="U20" s="73">
        <v>15.227160210043868</v>
      </c>
      <c r="V20" s="73">
        <v>15.425877278652887</v>
      </c>
    </row>
    <row r="21" spans="1:22" ht="10.5" customHeight="1" x14ac:dyDescent="0.25">
      <c r="A21" s="71"/>
      <c r="B21" s="72" t="s">
        <v>32</v>
      </c>
      <c r="C21" s="72"/>
      <c r="D21" s="72"/>
      <c r="E21" s="72"/>
      <c r="F21" s="73">
        <v>1.5</v>
      </c>
      <c r="G21" s="73">
        <v>2.1</v>
      </c>
      <c r="H21" s="73">
        <v>2.1</v>
      </c>
      <c r="I21" s="73">
        <v>1.7</v>
      </c>
      <c r="J21" s="73">
        <v>1.5</v>
      </c>
      <c r="K21" s="73">
        <v>1.2</v>
      </c>
      <c r="L21" s="73">
        <v>0.8</v>
      </c>
      <c r="M21" s="73">
        <v>1.1240510000000001</v>
      </c>
      <c r="N21" s="73">
        <v>1.0467960000000001</v>
      </c>
      <c r="O21" s="73">
        <v>1.1142720000000002</v>
      </c>
      <c r="P21" s="73">
        <v>1.2753480000000004</v>
      </c>
      <c r="Q21" s="73">
        <v>1.2695530000000002</v>
      </c>
      <c r="R21" s="73">
        <v>1.4285379999999999</v>
      </c>
      <c r="S21" s="73">
        <v>1.4347939999999999</v>
      </c>
      <c r="T21" s="73">
        <v>2.0400251903474147</v>
      </c>
      <c r="U21" s="73">
        <v>2.041025190347415</v>
      </c>
      <c r="V21" s="73">
        <v>2.0630016314837545</v>
      </c>
    </row>
    <row r="22" spans="1:22" ht="10.5" customHeight="1" x14ac:dyDescent="0.25">
      <c r="A22" s="71"/>
      <c r="B22" s="72" t="s">
        <v>33</v>
      </c>
      <c r="C22" s="72"/>
      <c r="D22" s="72"/>
      <c r="E22" s="72"/>
      <c r="F22" s="73">
        <v>3.8</v>
      </c>
      <c r="G22" s="73">
        <v>3.9</v>
      </c>
      <c r="H22" s="73">
        <v>4.2</v>
      </c>
      <c r="I22" s="73">
        <v>3.6</v>
      </c>
      <c r="J22" s="73">
        <v>3.9</v>
      </c>
      <c r="K22" s="73">
        <v>3.3</v>
      </c>
      <c r="L22" s="73">
        <v>2.9</v>
      </c>
      <c r="M22" s="73">
        <v>2.2130000000000005</v>
      </c>
      <c r="N22" s="73">
        <v>2.2330000000000001</v>
      </c>
      <c r="O22" s="73">
        <v>2.7309999999999999</v>
      </c>
      <c r="P22" s="73">
        <v>2.839</v>
      </c>
      <c r="Q22" s="73">
        <v>3.319</v>
      </c>
      <c r="R22" s="73">
        <v>2.9359999999999995</v>
      </c>
      <c r="S22" s="73">
        <v>2.9529999999999998</v>
      </c>
      <c r="T22" s="73">
        <v>3.5449999999999999</v>
      </c>
      <c r="U22" s="73">
        <v>3.5389999999999997</v>
      </c>
      <c r="V22" s="73">
        <v>3.5210000000000004</v>
      </c>
    </row>
    <row r="23" spans="1:22" ht="15" customHeight="1" x14ac:dyDescent="0.25">
      <c r="A23" s="74" t="s">
        <v>55</v>
      </c>
      <c r="B23" s="75"/>
      <c r="C23" s="75"/>
      <c r="D23" s="75"/>
      <c r="E23" s="75"/>
      <c r="F23" s="76">
        <v>10.4</v>
      </c>
      <c r="G23" s="76">
        <v>11.4</v>
      </c>
      <c r="H23" s="76">
        <v>10.9</v>
      </c>
      <c r="I23" s="76">
        <v>12</v>
      </c>
      <c r="J23" s="76">
        <v>11.1</v>
      </c>
      <c r="K23" s="76">
        <v>11.9</v>
      </c>
      <c r="L23" s="76">
        <v>12.1</v>
      </c>
      <c r="M23" s="76">
        <v>13.8846983</v>
      </c>
      <c r="N23" s="76">
        <v>13.000000000000002</v>
      </c>
      <c r="O23" s="76">
        <v>12.740999999999998</v>
      </c>
      <c r="P23" s="76">
        <v>12.433</v>
      </c>
      <c r="Q23" s="76">
        <v>11.984</v>
      </c>
      <c r="R23" s="76">
        <v>10.996</v>
      </c>
      <c r="S23" s="76">
        <v>11.088000000000001</v>
      </c>
      <c r="T23" s="76">
        <v>11.375999999999999</v>
      </c>
      <c r="U23" s="76">
        <v>11.375999999999999</v>
      </c>
      <c r="V23" s="76">
        <f>SUM(V24:V26)</f>
        <v>9.8089999999999993</v>
      </c>
    </row>
    <row r="24" spans="1:22" ht="10.5" customHeight="1" x14ac:dyDescent="0.25">
      <c r="A24" s="71"/>
      <c r="B24" s="72" t="s">
        <v>50</v>
      </c>
      <c r="C24" s="72"/>
      <c r="D24" s="72"/>
      <c r="E24" s="72"/>
      <c r="F24" s="73">
        <v>9.9</v>
      </c>
      <c r="G24" s="73">
        <v>10.7</v>
      </c>
      <c r="H24" s="73">
        <v>10</v>
      </c>
      <c r="I24" s="73">
        <v>11.2</v>
      </c>
      <c r="J24" s="73">
        <v>10.4</v>
      </c>
      <c r="K24" s="73">
        <v>11.1</v>
      </c>
      <c r="L24" s="73">
        <v>11.4</v>
      </c>
      <c r="M24" s="73">
        <v>12.9996983</v>
      </c>
      <c r="N24" s="73">
        <v>12.351000000000001</v>
      </c>
      <c r="O24" s="73">
        <v>11.968999999999999</v>
      </c>
      <c r="P24" s="73">
        <v>11.525</v>
      </c>
      <c r="Q24" s="73">
        <v>11.07</v>
      </c>
      <c r="R24" s="73">
        <v>10.265000000000001</v>
      </c>
      <c r="S24" s="73">
        <v>10.351000000000001</v>
      </c>
      <c r="T24" s="73">
        <v>10.425000000000001</v>
      </c>
      <c r="U24" s="73">
        <v>10.425000000000001</v>
      </c>
      <c r="V24" s="73">
        <v>8.8490000000000002</v>
      </c>
    </row>
    <row r="25" spans="1:22" ht="10.5" customHeight="1" x14ac:dyDescent="0.25">
      <c r="A25" s="71"/>
      <c r="B25" s="72" t="s">
        <v>32</v>
      </c>
      <c r="C25" s="72"/>
      <c r="D25" s="72"/>
      <c r="E25" s="72"/>
      <c r="F25" s="73">
        <v>0.2</v>
      </c>
      <c r="G25" s="73">
        <v>0.3</v>
      </c>
      <c r="H25" s="73">
        <v>0.2</v>
      </c>
      <c r="I25" s="73">
        <v>0.3</v>
      </c>
      <c r="J25" s="73">
        <v>0.2</v>
      </c>
      <c r="K25" s="73">
        <v>0.2</v>
      </c>
      <c r="L25" s="73">
        <v>0.2</v>
      </c>
      <c r="M25" s="73">
        <v>0.23599999999999999</v>
      </c>
      <c r="N25" s="73">
        <v>0.17899999999999999</v>
      </c>
      <c r="O25" s="73">
        <v>0.16800000000000001</v>
      </c>
      <c r="P25" s="73">
        <v>0.161</v>
      </c>
      <c r="Q25" s="73">
        <v>0.19700000000000001</v>
      </c>
      <c r="R25" s="73">
        <v>0.26800000000000002</v>
      </c>
      <c r="S25" s="73">
        <v>0.26800000000000002</v>
      </c>
      <c r="T25" s="73">
        <v>0.187</v>
      </c>
      <c r="U25" s="73">
        <v>0.187</v>
      </c>
      <c r="V25" s="73">
        <v>0.184</v>
      </c>
    </row>
    <row r="26" spans="1:22" ht="10.5" customHeight="1" x14ac:dyDescent="0.25">
      <c r="A26" s="71"/>
      <c r="B26" s="72" t="s">
        <v>33</v>
      </c>
      <c r="C26" s="72"/>
      <c r="D26" s="72"/>
      <c r="E26" s="72"/>
      <c r="F26" s="73">
        <v>0.3</v>
      </c>
      <c r="G26" s="73">
        <v>0.4</v>
      </c>
      <c r="H26" s="73">
        <v>0.6</v>
      </c>
      <c r="I26" s="73">
        <v>0.4</v>
      </c>
      <c r="J26" s="73">
        <v>0.5</v>
      </c>
      <c r="K26" s="73">
        <v>0.6</v>
      </c>
      <c r="L26" s="73">
        <v>0.5</v>
      </c>
      <c r="M26" s="73">
        <v>0.64900000000000002</v>
      </c>
      <c r="N26" s="73">
        <v>0.47</v>
      </c>
      <c r="O26" s="73">
        <v>0.60399999999999998</v>
      </c>
      <c r="P26" s="73">
        <v>0.747</v>
      </c>
      <c r="Q26" s="73">
        <v>0.71699999999999997</v>
      </c>
      <c r="R26" s="73">
        <v>0.46300000000000002</v>
      </c>
      <c r="S26" s="73">
        <v>0.46899999999999997</v>
      </c>
      <c r="T26" s="73">
        <v>0.76400000000000001</v>
      </c>
      <c r="U26" s="73">
        <v>0.76400000000000001</v>
      </c>
      <c r="V26" s="73">
        <v>0.77600000000000002</v>
      </c>
    </row>
    <row r="27" spans="1:22" ht="15" customHeight="1" x14ac:dyDescent="0.25">
      <c r="A27" s="74" t="s">
        <v>56</v>
      </c>
      <c r="B27" s="75"/>
      <c r="C27" s="75"/>
      <c r="D27" s="75"/>
      <c r="E27" s="75"/>
      <c r="F27" s="76">
        <v>1.2</v>
      </c>
      <c r="G27" s="76">
        <v>1.2</v>
      </c>
      <c r="H27" s="76">
        <v>0.9</v>
      </c>
      <c r="I27" s="76">
        <v>1.4</v>
      </c>
      <c r="J27" s="76">
        <v>1</v>
      </c>
      <c r="K27" s="76">
        <v>0.9</v>
      </c>
      <c r="L27" s="76">
        <v>0.7</v>
      </c>
      <c r="M27" s="76">
        <v>0.84295808999999999</v>
      </c>
      <c r="N27" s="76">
        <v>0.70100000000000007</v>
      </c>
      <c r="O27" s="76">
        <v>0.64700000000000002</v>
      </c>
      <c r="P27" s="76">
        <v>0.71400000000000008</v>
      </c>
      <c r="Q27" s="76">
        <v>0.56899999999999995</v>
      </c>
      <c r="R27" s="76">
        <v>0.79800000000000004</v>
      </c>
      <c r="S27" s="76">
        <v>0.82</v>
      </c>
      <c r="T27" s="76">
        <v>0.79899999999999993</v>
      </c>
      <c r="U27" s="76">
        <v>0.79899999999999993</v>
      </c>
      <c r="V27" s="76">
        <f t="shared" ref="V27" si="0">SUM(V28:V30)</f>
        <v>0.80899999999999994</v>
      </c>
    </row>
    <row r="28" spans="1:22" ht="10.5" customHeight="1" x14ac:dyDescent="0.25">
      <c r="A28" s="71"/>
      <c r="B28" s="72" t="s">
        <v>50</v>
      </c>
      <c r="C28" s="72"/>
      <c r="D28" s="72"/>
      <c r="E28" s="72"/>
      <c r="F28" s="73">
        <v>0.3</v>
      </c>
      <c r="G28" s="73">
        <v>0.2</v>
      </c>
      <c r="H28" s="73">
        <v>0.2</v>
      </c>
      <c r="I28" s="73">
        <v>0.4</v>
      </c>
      <c r="J28" s="73">
        <v>0.3</v>
      </c>
      <c r="K28" s="73">
        <v>0.2</v>
      </c>
      <c r="L28" s="73">
        <v>0.2</v>
      </c>
      <c r="M28" s="73">
        <v>0.22195809</v>
      </c>
      <c r="N28" s="73">
        <v>0.214</v>
      </c>
      <c r="O28" s="73">
        <v>0.123</v>
      </c>
      <c r="P28" s="73">
        <v>0.16700000000000001</v>
      </c>
      <c r="Q28" s="73">
        <v>9.6000000000000002E-2</v>
      </c>
      <c r="R28" s="73">
        <v>0.23699999999999999</v>
      </c>
      <c r="S28" s="73">
        <v>0.245</v>
      </c>
      <c r="T28" s="73">
        <v>0.251</v>
      </c>
      <c r="U28" s="73">
        <v>0.251</v>
      </c>
      <c r="V28" s="73">
        <v>0.26500000000000001</v>
      </c>
    </row>
    <row r="29" spans="1:22" ht="10.5" customHeight="1" x14ac:dyDescent="0.25">
      <c r="A29" s="71"/>
      <c r="B29" s="72" t="s">
        <v>32</v>
      </c>
      <c r="C29" s="72"/>
      <c r="D29" s="72"/>
      <c r="E29" s="72"/>
      <c r="F29" s="73">
        <v>0.4</v>
      </c>
      <c r="G29" s="73">
        <v>0.4</v>
      </c>
      <c r="H29" s="73">
        <v>0.4</v>
      </c>
      <c r="I29" s="73">
        <v>0.4</v>
      </c>
      <c r="J29" s="73">
        <v>0.3</v>
      </c>
      <c r="K29" s="73">
        <v>0.3</v>
      </c>
      <c r="L29" s="73">
        <v>0.2</v>
      </c>
      <c r="M29" s="73">
        <v>0.247</v>
      </c>
      <c r="N29" s="73">
        <v>0.17399999999999999</v>
      </c>
      <c r="O29" s="73">
        <v>0.2</v>
      </c>
      <c r="P29" s="73">
        <v>0.27700000000000002</v>
      </c>
      <c r="Q29" s="73">
        <v>0.255</v>
      </c>
      <c r="R29" s="73">
        <v>0.22600000000000001</v>
      </c>
      <c r="S29" s="73">
        <v>0.23100000000000001</v>
      </c>
      <c r="T29" s="73">
        <v>0.19600000000000001</v>
      </c>
      <c r="U29" s="73">
        <v>0.19600000000000001</v>
      </c>
      <c r="V29" s="73">
        <v>0.192</v>
      </c>
    </row>
    <row r="30" spans="1:22" ht="10.5" customHeight="1" x14ac:dyDescent="0.25">
      <c r="A30" s="71"/>
      <c r="B30" s="72" t="s">
        <v>33</v>
      </c>
      <c r="C30" s="72"/>
      <c r="D30" s="72"/>
      <c r="E30" s="72"/>
      <c r="F30" s="73">
        <v>0.5</v>
      </c>
      <c r="G30" s="73">
        <v>0.5</v>
      </c>
      <c r="H30" s="73">
        <v>0.4</v>
      </c>
      <c r="I30" s="73">
        <v>0.6</v>
      </c>
      <c r="J30" s="73">
        <v>0.4</v>
      </c>
      <c r="K30" s="73">
        <v>0.4</v>
      </c>
      <c r="L30" s="73">
        <v>0.3</v>
      </c>
      <c r="M30" s="73">
        <v>0.374</v>
      </c>
      <c r="N30" s="73">
        <v>0.313</v>
      </c>
      <c r="O30" s="73">
        <v>0.32400000000000001</v>
      </c>
      <c r="P30" s="73">
        <v>0.27</v>
      </c>
      <c r="Q30" s="73">
        <v>0.218</v>
      </c>
      <c r="R30" s="73">
        <v>0.33500000000000002</v>
      </c>
      <c r="S30" s="73">
        <v>0.34399999999999997</v>
      </c>
      <c r="T30" s="73">
        <v>0.35199999999999998</v>
      </c>
      <c r="U30" s="73">
        <v>0.35199999999999998</v>
      </c>
      <c r="V30" s="73">
        <v>0.35199999999999998</v>
      </c>
    </row>
    <row r="31" spans="1:22" ht="15" customHeight="1" x14ac:dyDescent="0.25">
      <c r="A31" s="74" t="s">
        <v>57</v>
      </c>
      <c r="B31" s="75"/>
      <c r="C31" s="75"/>
      <c r="D31" s="75"/>
      <c r="E31" s="75"/>
      <c r="F31" s="76" t="s">
        <v>58</v>
      </c>
      <c r="G31" s="76" t="s">
        <v>58</v>
      </c>
      <c r="H31" s="76" t="s">
        <v>58</v>
      </c>
      <c r="I31" s="76">
        <v>0.4</v>
      </c>
      <c r="J31" s="76">
        <v>0.2</v>
      </c>
      <c r="K31" s="76">
        <v>0.1</v>
      </c>
      <c r="L31" s="76">
        <v>0.1</v>
      </c>
      <c r="M31" s="76">
        <v>0.23053757</v>
      </c>
      <c r="N31" s="76">
        <v>0.128</v>
      </c>
      <c r="O31" s="76">
        <v>0.28499999999999998</v>
      </c>
      <c r="P31" s="76">
        <v>0.2</v>
      </c>
      <c r="Q31" s="76">
        <v>0.16200000000000001</v>
      </c>
      <c r="R31" s="76">
        <v>0.17799999999999999</v>
      </c>
      <c r="S31" s="76">
        <v>0.18</v>
      </c>
      <c r="T31" s="76">
        <v>0.219</v>
      </c>
      <c r="U31" s="76">
        <v>0.219</v>
      </c>
      <c r="V31" s="76">
        <f>SUM(V32:V34)</f>
        <v>0.23699999999999999</v>
      </c>
    </row>
    <row r="32" spans="1:22" ht="10.5" customHeight="1" x14ac:dyDescent="0.25">
      <c r="A32" s="71"/>
      <c r="B32" s="72" t="s">
        <v>50</v>
      </c>
      <c r="C32" s="72"/>
      <c r="D32" s="72"/>
      <c r="E32" s="72"/>
      <c r="F32" s="73" t="s">
        <v>59</v>
      </c>
      <c r="G32" s="73" t="s">
        <v>59</v>
      </c>
      <c r="H32" s="73" t="s">
        <v>59</v>
      </c>
      <c r="I32" s="73" t="s">
        <v>59</v>
      </c>
      <c r="J32" s="73" t="s">
        <v>59</v>
      </c>
      <c r="K32" s="73" t="s">
        <v>59</v>
      </c>
      <c r="L32" s="73" t="s">
        <v>59</v>
      </c>
      <c r="M32" s="73">
        <v>0.12753756999999999</v>
      </c>
      <c r="N32" s="73">
        <v>6.3E-2</v>
      </c>
      <c r="O32" s="73">
        <v>0.153</v>
      </c>
      <c r="P32" s="73">
        <v>0.121</v>
      </c>
      <c r="Q32" s="73">
        <v>8.8999999999999996E-2</v>
      </c>
      <c r="R32" s="73">
        <v>0.14399999999999999</v>
      </c>
      <c r="S32" s="73">
        <v>0.14599999999999999</v>
      </c>
      <c r="T32" s="73">
        <v>0.186</v>
      </c>
      <c r="U32" s="73">
        <v>0.186</v>
      </c>
      <c r="V32" s="73">
        <v>0.20399999999999999</v>
      </c>
    </row>
    <row r="33" spans="1:22" ht="10.5" customHeight="1" x14ac:dyDescent="0.25">
      <c r="A33" s="71"/>
      <c r="B33" s="72" t="s">
        <v>32</v>
      </c>
      <c r="C33" s="72"/>
      <c r="D33" s="72"/>
      <c r="E33" s="72"/>
      <c r="F33" s="73" t="s">
        <v>58</v>
      </c>
      <c r="G33" s="73" t="s">
        <v>58</v>
      </c>
      <c r="H33" s="73" t="s">
        <v>58</v>
      </c>
      <c r="I33" s="73" t="s">
        <v>58</v>
      </c>
      <c r="J33" s="73">
        <v>0</v>
      </c>
      <c r="K33" s="73">
        <v>0</v>
      </c>
      <c r="L33" s="73">
        <v>0</v>
      </c>
      <c r="M33" s="73">
        <v>3.5999999999999997E-2</v>
      </c>
      <c r="N33" s="73">
        <v>0.03</v>
      </c>
      <c r="O33" s="73">
        <v>1.7000000000000001E-2</v>
      </c>
      <c r="P33" s="73">
        <v>5.0000000000000001E-3</v>
      </c>
      <c r="Q33" s="73">
        <v>8.0000000000000002E-3</v>
      </c>
      <c r="R33" s="73">
        <v>2E-3</v>
      </c>
      <c r="S33" s="73">
        <v>2E-3</v>
      </c>
      <c r="T33" s="73">
        <v>4.0000000000000001E-3</v>
      </c>
      <c r="U33" s="73">
        <v>4.0000000000000001E-3</v>
      </c>
      <c r="V33" s="73">
        <v>4.0000000000000001E-3</v>
      </c>
    </row>
    <row r="34" spans="1:22" ht="10.5" customHeight="1" x14ac:dyDescent="0.25">
      <c r="A34" s="77"/>
      <c r="B34" s="78" t="s">
        <v>33</v>
      </c>
      <c r="C34" s="78"/>
      <c r="D34" s="78"/>
      <c r="E34" s="78"/>
      <c r="F34" s="79" t="s">
        <v>58</v>
      </c>
      <c r="G34" s="79" t="s">
        <v>58</v>
      </c>
      <c r="H34" s="79" t="s">
        <v>58</v>
      </c>
      <c r="I34" s="79">
        <v>0.4</v>
      </c>
      <c r="J34" s="79">
        <v>0.2</v>
      </c>
      <c r="K34" s="79">
        <v>0.1</v>
      </c>
      <c r="L34" s="79">
        <v>0.1</v>
      </c>
      <c r="M34" s="79">
        <v>6.7000000000000004E-2</v>
      </c>
      <c r="N34" s="79">
        <v>3.5000000000000003E-2</v>
      </c>
      <c r="O34" s="79">
        <v>0.115</v>
      </c>
      <c r="P34" s="79">
        <v>7.3999999999999996E-2</v>
      </c>
      <c r="Q34" s="79">
        <v>6.5000000000000002E-2</v>
      </c>
      <c r="R34" s="79">
        <v>3.2000000000000001E-2</v>
      </c>
      <c r="S34" s="79">
        <v>3.2000000000000001E-2</v>
      </c>
      <c r="T34" s="79">
        <v>2.9000000000000001E-2</v>
      </c>
      <c r="U34" s="79">
        <v>2.9000000000000001E-2</v>
      </c>
      <c r="V34" s="79">
        <v>2.9000000000000001E-2</v>
      </c>
    </row>
    <row r="35" spans="1:22" x14ac:dyDescent="0.25">
      <c r="A35" s="80" t="s">
        <v>60</v>
      </c>
      <c r="B35" s="80"/>
      <c r="C35" s="80"/>
      <c r="D35" s="80"/>
      <c r="E35" s="80"/>
    </row>
    <row r="36" spans="1:22" ht="11.25" customHeight="1" x14ac:dyDescent="0.25">
      <c r="A36" s="81">
        <v>1</v>
      </c>
      <c r="B36" s="80" t="s">
        <v>61</v>
      </c>
      <c r="C36" s="80"/>
      <c r="D36" s="80"/>
      <c r="E36" s="80"/>
    </row>
    <row r="37" spans="1:22" ht="12.75" customHeight="1" x14ac:dyDescent="0.25">
      <c r="A37" s="81">
        <v>2</v>
      </c>
      <c r="B37" s="131" t="s">
        <v>62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</row>
    <row r="38" spans="1:22" ht="24.75" customHeight="1" x14ac:dyDescent="0.25">
      <c r="A38" s="82">
        <v>3</v>
      </c>
      <c r="B38" s="131" t="s">
        <v>63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</row>
    <row r="39" spans="1:22" ht="21.75" customHeight="1" x14ac:dyDescent="0.25">
      <c r="A39" s="82">
        <v>4</v>
      </c>
      <c r="B39" s="131" t="s">
        <v>64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</row>
  </sheetData>
  <mergeCells count="5">
    <mergeCell ref="A2:V2"/>
    <mergeCell ref="F5:N5"/>
    <mergeCell ref="B37:V37"/>
    <mergeCell ref="B38:V38"/>
    <mergeCell ref="B39:V39"/>
  </mergeCells>
  <pageMargins left="1.3779527559055118" right="1.3779527559055118" top="1.1811023622047245" bottom="1.3779527559055118" header="0.51181102362204722" footer="0.51181102362204722"/>
  <pageSetup paperSize="9" scale="85" orientation="landscape" r:id="rId1"/>
  <headerFooter alignWithMargins="0"/>
  <ignoredErrors>
    <ignoredError sqref="S6:V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2:J52"/>
  <sheetViews>
    <sheetView zoomScaleNormal="100" workbookViewId="0"/>
  </sheetViews>
  <sheetFormatPr defaultColWidth="9.09765625" defaultRowHeight="12.5" x14ac:dyDescent="0.25"/>
  <cols>
    <col min="1" max="1" width="14.59765625" style="26" customWidth="1"/>
    <col min="2" max="5" width="3" style="26" hidden="1" customWidth="1"/>
    <col min="6" max="6" width="12.8984375" style="26" bestFit="1" customWidth="1"/>
    <col min="7" max="7" width="19" style="26" bestFit="1" customWidth="1"/>
    <col min="8" max="8" width="19.09765625" style="26" bestFit="1" customWidth="1"/>
    <col min="9" max="9" width="9.09765625" style="26"/>
    <col min="10" max="10" width="5.3984375" style="26" customWidth="1"/>
    <col min="11" max="16384" width="9.09765625" style="26"/>
  </cols>
  <sheetData>
    <row r="2" spans="1:8" s="13" customFormat="1" ht="25.5" customHeight="1" x14ac:dyDescent="0.25">
      <c r="A2" s="138" t="s">
        <v>91</v>
      </c>
      <c r="B2" s="138"/>
      <c r="C2" s="138"/>
      <c r="D2" s="138"/>
      <c r="E2" s="138"/>
      <c r="F2" s="138"/>
      <c r="G2" s="138"/>
      <c r="H2" s="138"/>
    </row>
    <row r="3" spans="1:8" ht="25.5" customHeight="1" x14ac:dyDescent="0.25">
      <c r="A3" s="142" t="s">
        <v>92</v>
      </c>
      <c r="B3" s="142"/>
      <c r="C3" s="142"/>
      <c r="D3" s="142"/>
      <c r="E3" s="142"/>
      <c r="F3" s="142"/>
      <c r="G3" s="142"/>
      <c r="H3" s="142"/>
    </row>
    <row r="4" spans="1:8" ht="5.25" customHeight="1" x14ac:dyDescent="0.3">
      <c r="A4" s="25"/>
      <c r="B4" s="25"/>
      <c r="C4" s="25"/>
      <c r="D4" s="25"/>
      <c r="E4" s="25"/>
    </row>
    <row r="5" spans="1:8" ht="13" x14ac:dyDescent="0.3">
      <c r="A5" s="25"/>
      <c r="B5" s="25"/>
      <c r="C5" s="25"/>
      <c r="D5" s="25"/>
      <c r="E5" s="25"/>
    </row>
    <row r="6" spans="1:8" ht="21" x14ac:dyDescent="0.25">
      <c r="A6" s="83"/>
      <c r="B6" s="83"/>
      <c r="C6" s="83"/>
      <c r="D6" s="83"/>
      <c r="E6" s="83"/>
      <c r="F6" s="56" t="s">
        <v>65</v>
      </c>
      <c r="G6" s="56" t="s">
        <v>66</v>
      </c>
      <c r="H6" s="56" t="s">
        <v>67</v>
      </c>
    </row>
    <row r="7" spans="1:8" ht="13.5" customHeight="1" x14ac:dyDescent="0.25">
      <c r="A7" s="84" t="s">
        <v>68</v>
      </c>
      <c r="B7" s="84"/>
      <c r="C7" s="84"/>
      <c r="D7" s="84"/>
      <c r="E7" s="84"/>
      <c r="F7" s="84"/>
      <c r="G7" s="84"/>
      <c r="H7" s="84"/>
    </row>
    <row r="8" spans="1:8" ht="13.5" customHeight="1" x14ac:dyDescent="0.25">
      <c r="A8" s="36">
        <v>1985</v>
      </c>
      <c r="B8" s="36"/>
      <c r="C8" s="36"/>
      <c r="D8" s="36"/>
      <c r="E8" s="36"/>
      <c r="F8" s="85">
        <v>109</v>
      </c>
      <c r="G8" s="86">
        <v>114.7</v>
      </c>
      <c r="H8" s="85">
        <v>102</v>
      </c>
    </row>
    <row r="9" spans="1:8" ht="9.75" customHeight="1" x14ac:dyDescent="0.25">
      <c r="A9" s="36">
        <v>1986</v>
      </c>
      <c r="B9" s="36"/>
      <c r="C9" s="36"/>
      <c r="D9" s="36"/>
      <c r="E9" s="36"/>
      <c r="F9" s="85">
        <v>105</v>
      </c>
      <c r="G9" s="86">
        <v>102.4</v>
      </c>
      <c r="H9" s="85">
        <v>104</v>
      </c>
    </row>
    <row r="10" spans="1:8" ht="9.75" customHeight="1" x14ac:dyDescent="0.25">
      <c r="A10" s="36">
        <v>1987</v>
      </c>
      <c r="B10" s="36"/>
      <c r="C10" s="36"/>
      <c r="D10" s="36"/>
      <c r="E10" s="36"/>
      <c r="F10" s="85">
        <v>112</v>
      </c>
      <c r="G10" s="86">
        <v>110.9</v>
      </c>
      <c r="H10" s="85">
        <v>106</v>
      </c>
    </row>
    <row r="11" spans="1:8" ht="9.75" customHeight="1" x14ac:dyDescent="0.25">
      <c r="A11" s="36">
        <v>1988</v>
      </c>
      <c r="B11" s="36"/>
      <c r="C11" s="36"/>
      <c r="D11" s="36"/>
      <c r="E11" s="36"/>
      <c r="F11" s="85">
        <v>100</v>
      </c>
      <c r="G11" s="86">
        <v>94.9</v>
      </c>
      <c r="H11" s="85">
        <v>103</v>
      </c>
    </row>
    <row r="12" spans="1:8" ht="9.75" customHeight="1" x14ac:dyDescent="0.25">
      <c r="A12" s="36">
        <v>1989</v>
      </c>
      <c r="B12" s="36"/>
      <c r="C12" s="36"/>
      <c r="D12" s="36"/>
      <c r="E12" s="36"/>
      <c r="F12" s="85">
        <v>95</v>
      </c>
      <c r="G12" s="86">
        <v>82.4</v>
      </c>
      <c r="H12" s="85">
        <v>103</v>
      </c>
    </row>
    <row r="13" spans="1:8" ht="13.5" customHeight="1" x14ac:dyDescent="0.25">
      <c r="A13" s="36">
        <v>1990</v>
      </c>
      <c r="B13" s="36"/>
      <c r="C13" s="36"/>
      <c r="D13" s="36"/>
      <c r="E13" s="36"/>
      <c r="F13" s="85">
        <v>96</v>
      </c>
      <c r="G13" s="86">
        <v>81.8</v>
      </c>
      <c r="H13" s="85">
        <v>105</v>
      </c>
    </row>
    <row r="14" spans="1:8" ht="10.5" customHeight="1" x14ac:dyDescent="0.25">
      <c r="A14" s="36">
        <v>1991</v>
      </c>
      <c r="B14" s="36"/>
      <c r="C14" s="36"/>
      <c r="D14" s="36"/>
      <c r="E14" s="36"/>
      <c r="F14" s="85">
        <v>98</v>
      </c>
      <c r="G14" s="86">
        <v>92.5</v>
      </c>
      <c r="H14" s="85">
        <v>102</v>
      </c>
    </row>
    <row r="15" spans="1:8" ht="10.5" customHeight="1" x14ac:dyDescent="0.25">
      <c r="A15" s="36">
        <v>1992</v>
      </c>
      <c r="B15" s="36"/>
      <c r="C15" s="36"/>
      <c r="D15" s="36"/>
      <c r="E15" s="36"/>
      <c r="F15" s="85">
        <v>97</v>
      </c>
      <c r="G15" s="86">
        <v>89.3</v>
      </c>
      <c r="H15" s="85">
        <v>102</v>
      </c>
    </row>
    <row r="16" spans="1:8" ht="10.5" customHeight="1" x14ac:dyDescent="0.25">
      <c r="A16" s="36">
        <v>1993</v>
      </c>
      <c r="B16" s="36"/>
      <c r="C16" s="36"/>
      <c r="D16" s="36"/>
      <c r="E16" s="36"/>
      <c r="F16" s="85">
        <v>100</v>
      </c>
      <c r="G16" s="86">
        <v>93.5</v>
      </c>
      <c r="H16" s="85">
        <v>103</v>
      </c>
    </row>
    <row r="17" spans="1:8" ht="10.5" customHeight="1" x14ac:dyDescent="0.25">
      <c r="A17" s="36">
        <v>1994</v>
      </c>
      <c r="B17" s="36"/>
      <c r="C17" s="36"/>
      <c r="D17" s="36"/>
      <c r="E17" s="36"/>
      <c r="F17" s="85">
        <v>100</v>
      </c>
      <c r="G17" s="86">
        <v>94.7</v>
      </c>
      <c r="H17" s="85">
        <v>103</v>
      </c>
    </row>
    <row r="18" spans="1:8" ht="13.5" customHeight="1" x14ac:dyDescent="0.25">
      <c r="A18" s="36">
        <v>1995</v>
      </c>
      <c r="B18" s="36"/>
      <c r="C18" s="36"/>
      <c r="D18" s="36"/>
      <c r="E18" s="36"/>
      <c r="F18" s="85">
        <v>99</v>
      </c>
      <c r="G18" s="86">
        <v>96.3</v>
      </c>
      <c r="H18" s="85">
        <v>101</v>
      </c>
    </row>
    <row r="19" spans="1:8" ht="10.5" customHeight="1" x14ac:dyDescent="0.25">
      <c r="A19" s="36">
        <v>1996</v>
      </c>
      <c r="B19" s="36"/>
      <c r="C19" s="36"/>
      <c r="D19" s="36"/>
      <c r="E19" s="36"/>
      <c r="F19" s="85">
        <v>106</v>
      </c>
      <c r="G19" s="86">
        <v>101.8</v>
      </c>
      <c r="H19" s="85">
        <v>105</v>
      </c>
    </row>
    <row r="20" spans="1:8" ht="10.5" customHeight="1" x14ac:dyDescent="0.25">
      <c r="A20" s="36">
        <v>1997</v>
      </c>
      <c r="B20" s="36"/>
      <c r="C20" s="36"/>
      <c r="D20" s="36"/>
      <c r="E20" s="36"/>
      <c r="F20" s="85">
        <v>98</v>
      </c>
      <c r="G20" s="86">
        <v>93.7</v>
      </c>
      <c r="H20" s="85">
        <v>101</v>
      </c>
    </row>
    <row r="21" spans="1:8" ht="10.5" customHeight="1" x14ac:dyDescent="0.25">
      <c r="A21" s="36">
        <v>1998</v>
      </c>
      <c r="B21" s="36"/>
      <c r="C21" s="36"/>
      <c r="D21" s="36"/>
      <c r="E21" s="36"/>
      <c r="F21" s="85">
        <v>98</v>
      </c>
      <c r="G21" s="86">
        <v>91.3</v>
      </c>
      <c r="H21" s="85">
        <v>102</v>
      </c>
    </row>
    <row r="22" spans="1:8" ht="10.5" customHeight="1" x14ac:dyDescent="0.25">
      <c r="A22" s="36">
        <v>1999</v>
      </c>
      <c r="B22" s="36"/>
      <c r="C22" s="36"/>
      <c r="D22" s="36"/>
      <c r="E22" s="36"/>
      <c r="F22" s="85">
        <v>94</v>
      </c>
      <c r="G22" s="86">
        <v>87.8</v>
      </c>
      <c r="H22" s="85">
        <v>100</v>
      </c>
    </row>
    <row r="23" spans="1:8" ht="13.5" customHeight="1" x14ac:dyDescent="0.25">
      <c r="A23" s="36">
        <v>2000</v>
      </c>
      <c r="B23" s="36"/>
      <c r="C23" s="36"/>
      <c r="D23" s="36"/>
      <c r="E23" s="36"/>
      <c r="F23" s="85">
        <v>91</v>
      </c>
      <c r="G23" s="86">
        <v>78</v>
      </c>
      <c r="H23" s="85">
        <v>102</v>
      </c>
    </row>
    <row r="24" spans="1:8" ht="10.5" customHeight="1" x14ac:dyDescent="0.25">
      <c r="A24" s="36">
        <v>2001</v>
      </c>
      <c r="B24" s="36"/>
      <c r="C24" s="36"/>
      <c r="D24" s="36"/>
      <c r="E24" s="36"/>
      <c r="F24" s="85">
        <v>91</v>
      </c>
      <c r="G24" s="86">
        <v>91.5</v>
      </c>
      <c r="H24" s="85">
        <v>96</v>
      </c>
    </row>
    <row r="25" spans="1:8" ht="10.5" customHeight="1" x14ac:dyDescent="0.25">
      <c r="A25" s="36">
        <v>2002</v>
      </c>
      <c r="B25" s="36"/>
      <c r="C25" s="36"/>
      <c r="D25" s="36"/>
      <c r="E25" s="36"/>
      <c r="F25" s="85">
        <v>89</v>
      </c>
      <c r="G25" s="86">
        <v>89.7</v>
      </c>
      <c r="H25" s="85">
        <v>95</v>
      </c>
    </row>
    <row r="26" spans="1:8" ht="13.5" customHeight="1" x14ac:dyDescent="0.25">
      <c r="A26" s="87" t="s">
        <v>69</v>
      </c>
      <c r="B26" s="88"/>
      <c r="C26" s="88"/>
      <c r="D26" s="88"/>
      <c r="E26" s="88"/>
      <c r="F26" s="88"/>
      <c r="G26" s="89"/>
      <c r="H26" s="90"/>
    </row>
    <row r="27" spans="1:8" ht="13.5" customHeight="1" x14ac:dyDescent="0.25">
      <c r="A27" s="36">
        <v>2003</v>
      </c>
      <c r="B27" s="36"/>
      <c r="C27" s="36"/>
      <c r="D27" s="36"/>
      <c r="E27" s="36"/>
      <c r="F27" s="85">
        <v>90</v>
      </c>
      <c r="G27" s="86">
        <v>94.5</v>
      </c>
      <c r="H27" s="85">
        <v>93</v>
      </c>
    </row>
    <row r="28" spans="1:8" ht="10.5" customHeight="1" x14ac:dyDescent="0.25">
      <c r="A28" s="36">
        <v>2004</v>
      </c>
      <c r="B28" s="36"/>
      <c r="C28" s="36"/>
      <c r="D28" s="36"/>
      <c r="E28" s="36"/>
      <c r="F28" s="85">
        <v>88</v>
      </c>
      <c r="G28" s="86">
        <v>92</v>
      </c>
      <c r="H28" s="85">
        <v>93</v>
      </c>
    </row>
    <row r="29" spans="1:8" ht="10.5" customHeight="1" x14ac:dyDescent="0.25">
      <c r="A29" s="36">
        <v>2005</v>
      </c>
      <c r="B29" s="36"/>
      <c r="C29" s="36"/>
      <c r="D29" s="36"/>
      <c r="E29" s="36"/>
      <c r="F29" s="85">
        <v>85</v>
      </c>
      <c r="G29" s="86">
        <v>92.2</v>
      </c>
      <c r="H29" s="85">
        <v>89</v>
      </c>
    </row>
    <row r="30" spans="1:8" ht="10.5" customHeight="1" x14ac:dyDescent="0.25">
      <c r="A30" s="36">
        <v>2006</v>
      </c>
      <c r="B30" s="36"/>
      <c r="C30" s="36"/>
      <c r="D30" s="36"/>
      <c r="E30" s="36"/>
      <c r="F30" s="85">
        <v>81</v>
      </c>
      <c r="G30" s="86">
        <v>89.1</v>
      </c>
      <c r="H30" s="85">
        <v>86</v>
      </c>
    </row>
    <row r="31" spans="1:8" ht="10.5" customHeight="1" x14ac:dyDescent="0.25">
      <c r="A31" s="36">
        <v>2007</v>
      </c>
      <c r="B31" s="36"/>
      <c r="C31" s="36"/>
      <c r="D31" s="36"/>
      <c r="E31" s="36"/>
      <c r="F31" s="91">
        <v>78</v>
      </c>
      <c r="G31" s="92">
        <v>89</v>
      </c>
      <c r="H31" s="91">
        <v>83</v>
      </c>
    </row>
    <row r="32" spans="1:8" ht="13.5" customHeight="1" x14ac:dyDescent="0.25">
      <c r="A32" s="36">
        <v>2008</v>
      </c>
      <c r="B32" s="36"/>
      <c r="C32" s="36"/>
      <c r="D32" s="36"/>
      <c r="E32" s="36"/>
      <c r="F32" s="91">
        <v>75</v>
      </c>
      <c r="G32" s="92">
        <v>84.2</v>
      </c>
      <c r="H32" s="91">
        <v>81</v>
      </c>
    </row>
    <row r="33" spans="1:10" s="95" customFormat="1" ht="10.5" customHeight="1" x14ac:dyDescent="0.25">
      <c r="A33" s="36">
        <v>2009</v>
      </c>
      <c r="B33" s="36"/>
      <c r="C33" s="36"/>
      <c r="D33" s="36"/>
      <c r="E33" s="36"/>
      <c r="F33" s="93">
        <v>79.008013497865008</v>
      </c>
      <c r="G33" s="94">
        <v>91.892233025565133</v>
      </c>
      <c r="H33" s="93">
        <v>79.8</v>
      </c>
    </row>
    <row r="34" spans="1:10" s="13" customFormat="1" ht="10.5" customHeight="1" x14ac:dyDescent="0.25">
      <c r="A34" s="72">
        <v>2010</v>
      </c>
      <c r="B34" s="72"/>
      <c r="C34" s="72"/>
      <c r="D34" s="72"/>
      <c r="E34" s="72"/>
      <c r="F34" s="93">
        <v>84.917862513982541</v>
      </c>
      <c r="G34" s="94">
        <v>111.59406998412271</v>
      </c>
      <c r="H34" s="93">
        <v>77.721999999999994</v>
      </c>
    </row>
    <row r="35" spans="1:10" s="13" customFormat="1" ht="10.5" customHeight="1" x14ac:dyDescent="0.25">
      <c r="A35" s="72">
        <v>2011</v>
      </c>
      <c r="B35" s="72"/>
      <c r="C35" s="72"/>
      <c r="D35" s="72"/>
      <c r="E35" s="72"/>
      <c r="F35" s="93">
        <v>76.459404133258928</v>
      </c>
      <c r="G35" s="94">
        <v>84.978955279999994</v>
      </c>
      <c r="H35" s="93">
        <v>80.162999999999997</v>
      </c>
    </row>
    <row r="36" spans="1:10" s="13" customFormat="1" ht="10.5" customHeight="1" x14ac:dyDescent="0.25">
      <c r="A36" s="72">
        <v>2012</v>
      </c>
      <c r="B36" s="72"/>
      <c r="C36" s="72"/>
      <c r="D36" s="72"/>
      <c r="E36" s="72"/>
      <c r="F36" s="93">
        <v>79.549342240245082</v>
      </c>
      <c r="G36" s="94">
        <v>94.92641003</v>
      </c>
      <c r="H36" s="93">
        <v>79.11</v>
      </c>
      <c r="I36" s="96"/>
      <c r="J36" s="96"/>
    </row>
    <row r="37" spans="1:10" s="13" customFormat="1" ht="10.5" customHeight="1" x14ac:dyDescent="0.25">
      <c r="A37" s="72">
        <v>2013</v>
      </c>
      <c r="B37" s="72"/>
      <c r="C37" s="72"/>
      <c r="D37" s="72"/>
      <c r="E37" s="72"/>
      <c r="F37" s="93">
        <v>80.298986486521386</v>
      </c>
      <c r="G37" s="94">
        <v>91.795226749999998</v>
      </c>
      <c r="H37" s="93">
        <v>80.995999999999995</v>
      </c>
      <c r="I37" s="96"/>
      <c r="J37" s="96"/>
    </row>
    <row r="38" spans="1:10" s="13" customFormat="1" ht="10.5" customHeight="1" x14ac:dyDescent="0.25">
      <c r="A38" s="72">
        <v>2014</v>
      </c>
      <c r="B38" s="72"/>
      <c r="C38" s="72"/>
      <c r="D38" s="72"/>
      <c r="E38" s="72"/>
      <c r="F38" s="93">
        <v>76.055292171155827</v>
      </c>
      <c r="G38" s="94">
        <v>80.429612250000005</v>
      </c>
      <c r="H38" s="93">
        <v>81.739000000000004</v>
      </c>
      <c r="I38" s="96"/>
      <c r="J38" s="96"/>
    </row>
    <row r="39" spans="1:10" s="13" customFormat="1" ht="10.5" customHeight="1" x14ac:dyDescent="0.25">
      <c r="A39" s="87" t="s">
        <v>70</v>
      </c>
      <c r="B39" s="97">
        <v>4609.8026524500001</v>
      </c>
      <c r="C39" s="97">
        <v>3800.4454334900001</v>
      </c>
      <c r="D39" s="97">
        <v>3348.8677645900002</v>
      </c>
      <c r="E39" s="97">
        <v>3794.4669176399998</v>
      </c>
      <c r="F39" s="97"/>
      <c r="G39" s="97"/>
      <c r="H39" s="98"/>
      <c r="I39" s="96"/>
      <c r="J39" s="96"/>
    </row>
    <row r="40" spans="1:10" ht="10.5" customHeight="1" x14ac:dyDescent="0.25">
      <c r="A40" s="99" t="s">
        <v>71</v>
      </c>
      <c r="B40" s="72"/>
      <c r="C40" s="72"/>
      <c r="D40" s="72"/>
      <c r="E40" s="72"/>
      <c r="F40" s="93">
        <v>76.429210913051946</v>
      </c>
      <c r="G40" s="94">
        <v>87.499879789999994</v>
      </c>
      <c r="H40" s="93" t="s">
        <v>29</v>
      </c>
    </row>
    <row r="41" spans="1:10" ht="10.5" customHeight="1" x14ac:dyDescent="0.25">
      <c r="A41" s="100">
        <v>2016</v>
      </c>
      <c r="B41" s="72"/>
      <c r="C41" s="72"/>
      <c r="D41" s="72"/>
      <c r="E41" s="72"/>
      <c r="F41" s="93">
        <v>80.525393169680271</v>
      </c>
      <c r="G41" s="94">
        <v>93.688918659999999</v>
      </c>
      <c r="H41" s="93">
        <v>81.613</v>
      </c>
    </row>
    <row r="42" spans="1:10" x14ac:dyDescent="0.25">
      <c r="A42" s="99" t="s">
        <v>72</v>
      </c>
      <c r="B42" s="72"/>
      <c r="C42" s="72"/>
      <c r="D42" s="72"/>
      <c r="E42" s="72"/>
      <c r="F42" s="93">
        <v>80.464231514453687</v>
      </c>
      <c r="G42" s="94">
        <v>93.3</v>
      </c>
      <c r="H42" s="93" t="s">
        <v>29</v>
      </c>
    </row>
    <row r="43" spans="1:10" x14ac:dyDescent="0.25">
      <c r="A43" s="99" t="s">
        <v>73</v>
      </c>
      <c r="B43" s="72"/>
      <c r="C43" s="72"/>
      <c r="D43" s="72"/>
      <c r="E43" s="72"/>
      <c r="F43" s="93">
        <v>79.163890096739422</v>
      </c>
      <c r="G43" s="94">
        <v>92.2</v>
      </c>
      <c r="H43" s="93">
        <v>81.266000000000005</v>
      </c>
    </row>
    <row r="44" spans="1:10" ht="51.75" customHeight="1" x14ac:dyDescent="0.25">
      <c r="A44" s="139" t="s">
        <v>74</v>
      </c>
      <c r="B44" s="139"/>
      <c r="C44" s="139"/>
      <c r="D44" s="139"/>
      <c r="E44" s="139"/>
      <c r="F44" s="139"/>
      <c r="G44" s="139"/>
      <c r="H44" s="139"/>
    </row>
    <row r="45" spans="1:10" ht="46.5" customHeight="1" x14ac:dyDescent="0.25">
      <c r="A45" s="140" t="s">
        <v>75</v>
      </c>
      <c r="B45" s="140"/>
      <c r="C45" s="140"/>
      <c r="D45" s="140"/>
      <c r="E45" s="140"/>
      <c r="F45" s="140"/>
      <c r="G45" s="140"/>
      <c r="H45" s="140"/>
    </row>
    <row r="46" spans="1:10" ht="36" customHeight="1" x14ac:dyDescent="0.25">
      <c r="A46" s="141" t="s">
        <v>76</v>
      </c>
      <c r="B46" s="141"/>
      <c r="C46" s="141"/>
      <c r="D46" s="141"/>
      <c r="E46" s="141"/>
      <c r="F46" s="141"/>
      <c r="G46" s="141"/>
      <c r="H46" s="141"/>
    </row>
    <row r="52" spans="1:1" x14ac:dyDescent="0.25">
      <c r="A52" s="17"/>
    </row>
  </sheetData>
  <mergeCells count="5">
    <mergeCell ref="A2:H2"/>
    <mergeCell ref="A44:H44"/>
    <mergeCell ref="A45:H45"/>
    <mergeCell ref="A46:H46"/>
    <mergeCell ref="A3:H3"/>
  </mergeCells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23</vt:i4>
      </vt:variant>
    </vt:vector>
  </HeadingPairs>
  <TitlesOfParts>
    <vt:vector size="34" baseType="lpstr">
      <vt:lpstr>Titelsida</vt:lpstr>
      <vt:lpstr>Tabellförteckning</vt:lpstr>
      <vt:lpstr>Fakta om statistiken</vt:lpstr>
      <vt:lpstr>T2.1</vt:lpstr>
      <vt:lpstr>F2.1</vt:lpstr>
      <vt:lpstr>T2.2</vt:lpstr>
      <vt:lpstr>T2.3</vt:lpstr>
      <vt:lpstr>T2.4</vt:lpstr>
      <vt:lpstr>T2.5</vt:lpstr>
      <vt:lpstr>T2.6</vt:lpstr>
      <vt:lpstr>T2.7</vt:lpstr>
      <vt:lpstr>T2.6!_Ref225243672</vt:lpstr>
      <vt:lpstr>T2.2!_Ref225554899</vt:lpstr>
      <vt:lpstr>T2.4!_Ref225849188</vt:lpstr>
      <vt:lpstr>T2.5!_Ref225850325</vt:lpstr>
      <vt:lpstr>T2.7!_Toc245528139</vt:lpstr>
      <vt:lpstr>T2.7!antal_vp_2009</vt:lpstr>
      <vt:lpstr>F2.1!omflyttningar</vt:lpstr>
      <vt:lpstr>T2.3!tot_antal_smh</vt:lpstr>
      <vt:lpstr>T2.6!tot_bio_2002_2009</vt:lpstr>
      <vt:lpstr>T2.4!tot_EN_2002_2009</vt:lpstr>
      <vt:lpstr>T2.5!tot_en_normalårskorrigerad</vt:lpstr>
      <vt:lpstr>T2.2!total_area_2002_2009</vt:lpstr>
      <vt:lpstr>'Fakta om statistiken'!Utskriftsområde</vt:lpstr>
      <vt:lpstr>T2.2!Utskriftsområde</vt:lpstr>
      <vt:lpstr>T2.3!Utskriftsområde</vt:lpstr>
      <vt:lpstr>T2.4!Utskriftsområde</vt:lpstr>
      <vt:lpstr>T2.5!Utskriftsområde</vt:lpstr>
      <vt:lpstr>T2.6!Utskriftsområde</vt:lpstr>
      <vt:lpstr>T2.7!Utskriftsområde</vt:lpstr>
      <vt:lpstr>Tabellförteckning!Utskriftsområde</vt:lpstr>
      <vt:lpstr>Titelsida!Utskriftsområde</vt:lpstr>
      <vt:lpstr>F2.1!översikt</vt:lpstr>
      <vt:lpstr>T2.1!översikt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Greijer</dc:creator>
  <cp:lastModifiedBy>Suzanne Durkfelt</cp:lastModifiedBy>
  <cp:lastPrinted>2019-09-09T06:59:26Z</cp:lastPrinted>
  <dcterms:created xsi:type="dcterms:W3CDTF">2019-09-09T06:37:10Z</dcterms:created>
  <dcterms:modified xsi:type="dcterms:W3CDTF">2020-09-29T08:11:04Z</dcterms:modified>
</cp:coreProperties>
</file>